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zgaesf\Desktop\basurilla\web\anton\"/>
    </mc:Choice>
  </mc:AlternateContent>
  <bookViews>
    <workbookView xWindow="0" yWindow="0" windowWidth="21600" windowHeight="10185" tabRatio="700" activeTab="7"/>
  </bookViews>
  <sheets>
    <sheet name="Caso5" sheetId="68" r:id="rId1"/>
    <sheet name="Caso4b" sheetId="67" r:id="rId2"/>
    <sheet name="Caso4a" sheetId="66" r:id="rId3"/>
    <sheet name="Caso3" sheetId="65" r:id="rId4"/>
    <sheet name="Caso2" sheetId="64" r:id="rId5"/>
    <sheet name="Caso1" sheetId="63" r:id="rId6"/>
    <sheet name="Caso0" sheetId="62" r:id="rId7"/>
    <sheet name="Indicadores" sheetId="49" r:id="rId8"/>
  </sheets>
  <calcPr calcId="162913"/>
</workbook>
</file>

<file path=xl/calcChain.xml><?xml version="1.0" encoding="utf-8"?>
<calcChain xmlns="http://schemas.openxmlformats.org/spreadsheetml/2006/main">
  <c r="F29" i="68" l="1"/>
  <c r="F28" i="68"/>
  <c r="F27" i="68"/>
  <c r="F26" i="68"/>
  <c r="F25" i="68"/>
  <c r="F24" i="68"/>
  <c r="F23" i="68"/>
  <c r="F22" i="68"/>
  <c r="F21" i="68"/>
  <c r="F20" i="68"/>
  <c r="F7" i="68" s="1"/>
  <c r="E14" i="68"/>
  <c r="D14" i="68"/>
  <c r="C14" i="68"/>
  <c r="E13" i="68"/>
  <c r="D13" i="68"/>
  <c r="C13" i="68"/>
  <c r="E12" i="68"/>
  <c r="D12" i="68"/>
  <c r="C12" i="68"/>
  <c r="E11" i="68"/>
  <c r="D11" i="68"/>
  <c r="C11" i="68"/>
  <c r="E10" i="68"/>
  <c r="D10" i="68"/>
  <c r="C10" i="68"/>
  <c r="B9" i="68"/>
  <c r="E8" i="68"/>
  <c r="D8" i="68"/>
  <c r="C8" i="68"/>
  <c r="E7" i="68"/>
  <c r="D7" i="68"/>
  <c r="C7" i="68"/>
  <c r="E6" i="68"/>
  <c r="D6" i="68"/>
  <c r="C6" i="68"/>
  <c r="E5" i="68"/>
  <c r="D5" i="68"/>
  <c r="C5" i="68"/>
  <c r="E4" i="68"/>
  <c r="D4" i="68"/>
  <c r="D9" i="68" s="1"/>
  <c r="C4" i="68"/>
  <c r="F29" i="67"/>
  <c r="F28" i="67"/>
  <c r="F27" i="67"/>
  <c r="F26" i="67"/>
  <c r="F25" i="67"/>
  <c r="F24" i="67"/>
  <c r="F23" i="67"/>
  <c r="F22" i="67"/>
  <c r="F21" i="67"/>
  <c r="F20" i="67"/>
  <c r="E14" i="67"/>
  <c r="D14" i="67"/>
  <c r="C14" i="67"/>
  <c r="E13" i="67"/>
  <c r="D13" i="67"/>
  <c r="C13" i="67"/>
  <c r="E12" i="67"/>
  <c r="D12" i="67"/>
  <c r="F12" i="67" s="1"/>
  <c r="C12" i="67"/>
  <c r="E11" i="67"/>
  <c r="D11" i="67"/>
  <c r="C11" i="67"/>
  <c r="E10" i="67"/>
  <c r="D10" i="67"/>
  <c r="C10" i="67"/>
  <c r="B9" i="67"/>
  <c r="E8" i="67"/>
  <c r="D8" i="67"/>
  <c r="C8" i="67"/>
  <c r="E7" i="67"/>
  <c r="D7" i="67"/>
  <c r="C7" i="67"/>
  <c r="E6" i="67"/>
  <c r="D6" i="67"/>
  <c r="C6" i="67"/>
  <c r="E5" i="67"/>
  <c r="D5" i="67"/>
  <c r="C5" i="67"/>
  <c r="F5" i="67" s="1"/>
  <c r="E4" i="67"/>
  <c r="E9" i="67" s="1"/>
  <c r="D4" i="67"/>
  <c r="C4" i="67"/>
  <c r="F29" i="66"/>
  <c r="F28" i="66"/>
  <c r="F27" i="66"/>
  <c r="F26" i="66"/>
  <c r="F25" i="66"/>
  <c r="F24" i="66"/>
  <c r="F23" i="66"/>
  <c r="F22" i="66"/>
  <c r="F21" i="66"/>
  <c r="F20" i="66"/>
  <c r="F7" i="66" s="1"/>
  <c r="E14" i="66"/>
  <c r="D14" i="66"/>
  <c r="C14" i="66"/>
  <c r="E13" i="66"/>
  <c r="D13" i="66"/>
  <c r="C13" i="66"/>
  <c r="E12" i="66"/>
  <c r="D12" i="66"/>
  <c r="C12" i="66"/>
  <c r="E11" i="66"/>
  <c r="D11" i="66"/>
  <c r="C11" i="66"/>
  <c r="E10" i="66"/>
  <c r="D10" i="66"/>
  <c r="C10" i="66"/>
  <c r="B9" i="66"/>
  <c r="E8" i="66"/>
  <c r="D8" i="66"/>
  <c r="C8" i="66"/>
  <c r="E7" i="66"/>
  <c r="D7" i="66"/>
  <c r="C7" i="66"/>
  <c r="E6" i="66"/>
  <c r="D6" i="66"/>
  <c r="C6" i="66"/>
  <c r="E5" i="66"/>
  <c r="D5" i="66"/>
  <c r="C5" i="66"/>
  <c r="F5" i="66" s="1"/>
  <c r="E4" i="66"/>
  <c r="D4" i="66"/>
  <c r="C4" i="66"/>
  <c r="F29" i="65"/>
  <c r="F28" i="65"/>
  <c r="F27" i="65"/>
  <c r="F26" i="65"/>
  <c r="F25" i="65"/>
  <c r="F24" i="65"/>
  <c r="F23" i="65"/>
  <c r="F22" i="65"/>
  <c r="F21" i="65"/>
  <c r="F20" i="65"/>
  <c r="E14" i="65"/>
  <c r="D14" i="65"/>
  <c r="C14" i="65"/>
  <c r="F14" i="65" s="1"/>
  <c r="G14" i="65" s="1"/>
  <c r="I14" i="65" s="1"/>
  <c r="E13" i="65"/>
  <c r="D13" i="65"/>
  <c r="C13" i="65"/>
  <c r="F13" i="65" s="1"/>
  <c r="E12" i="65"/>
  <c r="D12" i="65"/>
  <c r="C12" i="65"/>
  <c r="E11" i="65"/>
  <c r="D11" i="65"/>
  <c r="C11" i="65"/>
  <c r="E10" i="65"/>
  <c r="D10" i="65"/>
  <c r="C10" i="65"/>
  <c r="F10" i="65" s="1"/>
  <c r="G10" i="65" s="1"/>
  <c r="I10" i="65" s="1"/>
  <c r="B9" i="65"/>
  <c r="E8" i="65"/>
  <c r="D8" i="65"/>
  <c r="C8" i="65"/>
  <c r="E7" i="65"/>
  <c r="D7" i="65"/>
  <c r="C7" i="65"/>
  <c r="E6" i="65"/>
  <c r="D6" i="65"/>
  <c r="C6" i="65"/>
  <c r="E5" i="65"/>
  <c r="D5" i="65"/>
  <c r="C5" i="65"/>
  <c r="E4" i="65"/>
  <c r="D4" i="65"/>
  <c r="C4" i="65"/>
  <c r="F29" i="64"/>
  <c r="F28" i="64"/>
  <c r="F27" i="64"/>
  <c r="F26" i="64"/>
  <c r="F25" i="64"/>
  <c r="F24" i="64"/>
  <c r="F23" i="64"/>
  <c r="F22" i="64"/>
  <c r="F21" i="64"/>
  <c r="F20" i="64"/>
  <c r="F7" i="64" s="1"/>
  <c r="E14" i="64"/>
  <c r="D14" i="64"/>
  <c r="C14" i="64"/>
  <c r="E13" i="64"/>
  <c r="D13" i="64"/>
  <c r="C13" i="64"/>
  <c r="E12" i="64"/>
  <c r="D12" i="64"/>
  <c r="C12" i="64"/>
  <c r="E11" i="64"/>
  <c r="D11" i="64"/>
  <c r="C11" i="64"/>
  <c r="F11" i="64" s="1"/>
  <c r="E10" i="64"/>
  <c r="D10" i="64"/>
  <c r="C10" i="64"/>
  <c r="B9" i="64"/>
  <c r="E8" i="64"/>
  <c r="D8" i="64"/>
  <c r="C8" i="64"/>
  <c r="E7" i="64"/>
  <c r="D7" i="64"/>
  <c r="C7" i="64"/>
  <c r="E6" i="64"/>
  <c r="D6" i="64"/>
  <c r="C6" i="64"/>
  <c r="E5" i="64"/>
  <c r="D5" i="64"/>
  <c r="C5" i="64"/>
  <c r="E4" i="64"/>
  <c r="D4" i="64"/>
  <c r="C4" i="64"/>
  <c r="B9" i="63"/>
  <c r="F29" i="63"/>
  <c r="F28" i="63"/>
  <c r="F27" i="63"/>
  <c r="F26" i="63"/>
  <c r="F25" i="63"/>
  <c r="F24" i="63"/>
  <c r="F23" i="63"/>
  <c r="F22" i="63"/>
  <c r="F21" i="63"/>
  <c r="F20" i="63"/>
  <c r="E14" i="63"/>
  <c r="D14" i="63"/>
  <c r="C14" i="63"/>
  <c r="E13" i="63"/>
  <c r="D13" i="63"/>
  <c r="C13" i="63"/>
  <c r="E12" i="63"/>
  <c r="D12" i="63"/>
  <c r="C12" i="63"/>
  <c r="E11" i="63"/>
  <c r="D11" i="63"/>
  <c r="C11" i="63"/>
  <c r="E10" i="63"/>
  <c r="D10" i="63"/>
  <c r="C10" i="63"/>
  <c r="E8" i="63"/>
  <c r="D8" i="63"/>
  <c r="C8" i="63"/>
  <c r="E7" i="63"/>
  <c r="D7" i="63"/>
  <c r="C7" i="63"/>
  <c r="E6" i="63"/>
  <c r="D6" i="63"/>
  <c r="C6" i="63"/>
  <c r="E5" i="63"/>
  <c r="D5" i="63"/>
  <c r="C5" i="63"/>
  <c r="E4" i="63"/>
  <c r="D4" i="63"/>
  <c r="C4" i="63"/>
  <c r="C9" i="63" s="1"/>
  <c r="G14" i="49"/>
  <c r="B9" i="49"/>
  <c r="G4" i="49" s="1"/>
  <c r="B9" i="62"/>
  <c r="F29" i="62"/>
  <c r="F28" i="62"/>
  <c r="F27" i="62"/>
  <c r="F26" i="62"/>
  <c r="F25" i="62"/>
  <c r="F24" i="62"/>
  <c r="F23" i="62"/>
  <c r="F22" i="62"/>
  <c r="F21" i="62"/>
  <c r="F20" i="62"/>
  <c r="E14" i="62"/>
  <c r="D14" i="62"/>
  <c r="C14" i="62"/>
  <c r="E13" i="62"/>
  <c r="D13" i="62"/>
  <c r="C13" i="62"/>
  <c r="E12" i="62"/>
  <c r="D12" i="62"/>
  <c r="C12" i="62"/>
  <c r="E11" i="62"/>
  <c r="D11" i="62"/>
  <c r="C11" i="62"/>
  <c r="E10" i="62"/>
  <c r="D10" i="62"/>
  <c r="C10" i="62"/>
  <c r="E8" i="62"/>
  <c r="D8" i="62"/>
  <c r="C8" i="62"/>
  <c r="E7" i="62"/>
  <c r="D7" i="62"/>
  <c r="C7" i="62"/>
  <c r="E6" i="62"/>
  <c r="D6" i="62"/>
  <c r="C6" i="62"/>
  <c r="F6" i="62" s="1"/>
  <c r="E5" i="62"/>
  <c r="D5" i="62"/>
  <c r="C5" i="62"/>
  <c r="E4" i="62"/>
  <c r="D4" i="62"/>
  <c r="D9" i="62" s="1"/>
  <c r="C4" i="62"/>
  <c r="G12" i="49"/>
  <c r="G10" i="49"/>
  <c r="F4" i="62" l="1"/>
  <c r="E9" i="65"/>
  <c r="F13" i="68"/>
  <c r="F12" i="63"/>
  <c r="F4" i="64"/>
  <c r="F8" i="64"/>
  <c r="F5" i="65"/>
  <c r="F12" i="65"/>
  <c r="E9" i="68"/>
  <c r="F6" i="68"/>
  <c r="F4" i="63"/>
  <c r="F6" i="63"/>
  <c r="D9" i="64"/>
  <c r="E9" i="66"/>
  <c r="D9" i="67"/>
  <c r="F14" i="67"/>
  <c r="G14" i="67" s="1"/>
  <c r="I14" i="67" s="1"/>
  <c r="E9" i="62"/>
  <c r="F5" i="62"/>
  <c r="F10" i="68"/>
  <c r="G10" i="68" s="1"/>
  <c r="I10" i="68" s="1"/>
  <c r="F14" i="68"/>
  <c r="G14" i="68" s="1"/>
  <c r="I14" i="68" s="1"/>
  <c r="F5" i="68"/>
  <c r="F12" i="68"/>
  <c r="G12" i="68" s="1"/>
  <c r="I12" i="68" s="1"/>
  <c r="C9" i="68"/>
  <c r="F9" i="68" s="1"/>
  <c r="F8" i="68"/>
  <c r="F11" i="68"/>
  <c r="G4" i="68"/>
  <c r="I4" i="68" s="1"/>
  <c r="F4" i="68"/>
  <c r="F11" i="67"/>
  <c r="F6" i="67"/>
  <c r="F7" i="67"/>
  <c r="F10" i="67"/>
  <c r="G10" i="67" s="1"/>
  <c r="I10" i="67" s="1"/>
  <c r="C9" i="67"/>
  <c r="F8" i="67"/>
  <c r="F13" i="67"/>
  <c r="G12" i="67" s="1"/>
  <c r="I12" i="67" s="1"/>
  <c r="F4" i="67"/>
  <c r="F6" i="66"/>
  <c r="F11" i="66"/>
  <c r="F13" i="66"/>
  <c r="C9" i="66"/>
  <c r="D9" i="66"/>
  <c r="F8" i="66"/>
  <c r="F10" i="66"/>
  <c r="G10" i="66" s="1"/>
  <c r="I10" i="66" s="1"/>
  <c r="F12" i="66"/>
  <c r="F14" i="66"/>
  <c r="G14" i="66" s="1"/>
  <c r="I14" i="66" s="1"/>
  <c r="G12" i="66"/>
  <c r="I12" i="66" s="1"/>
  <c r="F4" i="66"/>
  <c r="G12" i="65"/>
  <c r="I12" i="65" s="1"/>
  <c r="F6" i="65"/>
  <c r="D9" i="65"/>
  <c r="F7" i="65"/>
  <c r="C9" i="65"/>
  <c r="F8" i="65"/>
  <c r="F11" i="65"/>
  <c r="F4" i="65"/>
  <c r="C9" i="64"/>
  <c r="F5" i="64"/>
  <c r="F12" i="64"/>
  <c r="F6" i="64"/>
  <c r="E9" i="64"/>
  <c r="F10" i="64"/>
  <c r="G10" i="64" s="1"/>
  <c r="I10" i="64" s="1"/>
  <c r="F14" i="64"/>
  <c r="G14" i="64" s="1"/>
  <c r="I14" i="64" s="1"/>
  <c r="F13" i="64"/>
  <c r="E9" i="63"/>
  <c r="F13" i="63"/>
  <c r="D9" i="63"/>
  <c r="F8" i="63"/>
  <c r="F10" i="63"/>
  <c r="G10" i="63" s="1"/>
  <c r="I10" i="63" s="1"/>
  <c r="F14" i="63"/>
  <c r="G14" i="63" s="1"/>
  <c r="I14" i="63" s="1"/>
  <c r="F5" i="63"/>
  <c r="F11" i="63"/>
  <c r="F7" i="63"/>
  <c r="G12" i="63"/>
  <c r="I12" i="63" s="1"/>
  <c r="F14" i="62"/>
  <c r="G14" i="62" s="1"/>
  <c r="I14" i="62" s="1"/>
  <c r="F13" i="62"/>
  <c r="F12" i="62"/>
  <c r="F11" i="62"/>
  <c r="F10" i="62"/>
  <c r="G10" i="62" s="1"/>
  <c r="I10" i="62" s="1"/>
  <c r="F8" i="62"/>
  <c r="F7" i="62"/>
  <c r="C9" i="62"/>
  <c r="F9" i="62" s="1"/>
  <c r="G4" i="62" s="1"/>
  <c r="I4" i="62" s="1"/>
  <c r="G12" i="64" l="1"/>
  <c r="I12" i="64" s="1"/>
  <c r="I15" i="68"/>
  <c r="F9" i="63"/>
  <c r="G4" i="63" s="1"/>
  <c r="I4" i="63" s="1"/>
  <c r="I15" i="63" s="1"/>
  <c r="F9" i="64"/>
  <c r="G4" i="64" s="1"/>
  <c r="I4" i="64" s="1"/>
  <c r="F9" i="65"/>
  <c r="G4" i="65" s="1"/>
  <c r="I4" i="65" s="1"/>
  <c r="I15" i="65" s="1"/>
  <c r="F9" i="67"/>
  <c r="G4" i="67" s="1"/>
  <c r="I4" i="67" s="1"/>
  <c r="I15" i="67"/>
  <c r="F9" i="66"/>
  <c r="G4" i="66" s="1"/>
  <c r="I4" i="66" s="1"/>
  <c r="I15" i="66" s="1"/>
  <c r="G12" i="62"/>
  <c r="I12" i="62" s="1"/>
  <c r="I15" i="62" s="1"/>
  <c r="I15" i="64" l="1"/>
  <c r="F20" i="49"/>
  <c r="F7" i="49" s="1"/>
  <c r="I4" i="49"/>
  <c r="D5" i="49"/>
  <c r="F21" i="49"/>
  <c r="F22" i="49"/>
  <c r="F23" i="49"/>
  <c r="F24" i="49"/>
  <c r="F25" i="49"/>
  <c r="F26" i="49"/>
  <c r="F27" i="49"/>
  <c r="F28" i="49"/>
  <c r="F29" i="49"/>
  <c r="I10" i="49"/>
  <c r="I14" i="49"/>
  <c r="C7" i="49"/>
  <c r="D7" i="49"/>
  <c r="E7" i="49"/>
  <c r="C12" i="49" l="1"/>
  <c r="D12" i="49"/>
  <c r="E12" i="49"/>
  <c r="C13" i="49"/>
  <c r="D13" i="49"/>
  <c r="E13" i="49"/>
  <c r="C14" i="49"/>
  <c r="D14" i="49"/>
  <c r="E14" i="49"/>
  <c r="F13" i="49" l="1"/>
  <c r="C4" i="49"/>
  <c r="D4" i="49"/>
  <c r="E4" i="49"/>
  <c r="C5" i="49"/>
  <c r="E5" i="49"/>
  <c r="C6" i="49"/>
  <c r="D6" i="49"/>
  <c r="E6" i="49"/>
  <c r="C8" i="49"/>
  <c r="D8" i="49"/>
  <c r="E8" i="49"/>
  <c r="C10" i="49"/>
  <c r="D10" i="49"/>
  <c r="E10" i="49"/>
  <c r="C11" i="49"/>
  <c r="D11" i="49"/>
  <c r="E11" i="49"/>
  <c r="F10" i="49" l="1"/>
  <c r="F8" i="49"/>
  <c r="F4" i="49"/>
  <c r="D9" i="49"/>
  <c r="F11" i="49"/>
  <c r="E9" i="49"/>
  <c r="F6" i="49"/>
  <c r="F5" i="49"/>
  <c r="F12" i="49"/>
  <c r="I12" i="49" s="1"/>
  <c r="C9" i="49"/>
  <c r="F14" i="49"/>
  <c r="F9" i="49" l="1"/>
  <c r="I15" i="49" l="1"/>
</calcChain>
</file>

<file path=xl/sharedStrings.xml><?xml version="1.0" encoding="utf-8"?>
<sst xmlns="http://schemas.openxmlformats.org/spreadsheetml/2006/main" count="256" uniqueCount="26">
  <si>
    <t>Tesis</t>
  </si>
  <si>
    <t>Capitulos libro</t>
  </si>
  <si>
    <t>Financiación</t>
  </si>
  <si>
    <t>2019-2021</t>
  </si>
  <si>
    <t>Libros</t>
  </si>
  <si>
    <t>Capítulos</t>
  </si>
  <si>
    <t>Art. Indexadas</t>
  </si>
  <si>
    <t>Otras public.</t>
  </si>
  <si>
    <t>Tesis defendidas</t>
  </si>
  <si>
    <t>De ellas internacionales</t>
  </si>
  <si>
    <r>
      <t>Contratos</t>
    </r>
    <r>
      <rPr>
        <sz val="9"/>
        <color indexed="8"/>
        <rFont val="Arial"/>
        <family val="2"/>
      </rPr>
      <t xml:space="preserve"> predoctorales</t>
    </r>
  </si>
  <si>
    <r>
      <t>Contratos</t>
    </r>
    <r>
      <rPr>
        <sz val="9"/>
        <color indexed="8"/>
        <rFont val="Arial"/>
        <family val="2"/>
      </rPr>
      <t xml:space="preserve"> posdoctorales</t>
    </r>
  </si>
  <si>
    <t>% Q1</t>
  </si>
  <si>
    <t>Peso</t>
  </si>
  <si>
    <t>Otros artículos</t>
  </si>
  <si>
    <t>Tesis Internacionales</t>
  </si>
  <si>
    <t>Art. en Revistas indexadas</t>
  </si>
  <si>
    <t>Art. En Q1</t>
  </si>
  <si>
    <t>Contrat. Predocs</t>
  </si>
  <si>
    <t>Contrat. Posdocs</t>
  </si>
  <si>
    <t>SEGUIMIENTO DEL CUMPLIMIENTO DE INDICADORES DEL GRUPO</t>
  </si>
  <si>
    <t>Total Publicaciones</t>
  </si>
  <si>
    <t>&gt; 50 Cumplimiento total</t>
  </si>
  <si>
    <t>&lt; 50 Incumplimiento total</t>
  </si>
  <si>
    <t>Tasa de cumplimiento</t>
  </si>
  <si>
    <t>Coeficiente de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</si>
</sst>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Protection="1"/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</xf>
    <xf numFmtId="9" fontId="0" fillId="0" borderId="1" xfId="1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/>
    <xf numFmtId="0" fontId="1" fillId="0" borderId="0" xfId="0" applyFont="1" applyAlignment="1" applyProtection="1"/>
    <xf numFmtId="0" fontId="7" fillId="0" borderId="3" xfId="0" applyFont="1" applyBorder="1" applyAlignment="1" applyProtection="1"/>
    <xf numFmtId="0" fontId="7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7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3" fontId="0" fillId="5" borderId="1" xfId="0" applyNumberFormat="1" applyFill="1" applyBorder="1" applyAlignment="1" applyProtection="1">
      <alignment horizontal="center" vertical="center"/>
      <protection locked="0"/>
    </xf>
    <xf numFmtId="9" fontId="0" fillId="5" borderId="3" xfId="1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right" vertical="center"/>
      <protection locked="0"/>
    </xf>
    <xf numFmtId="0" fontId="1" fillId="0" borderId="15" xfId="0" applyFont="1" applyBorder="1" applyAlignment="1" applyProtection="1">
      <alignment horizontal="right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2" fontId="3" fillId="0" borderId="5" xfId="0" applyNumberFormat="1" applyFont="1" applyFill="1" applyBorder="1" applyAlignment="1" applyProtection="1">
      <alignment horizontal="center" vertical="center"/>
    </xf>
    <xf numFmtId="2" fontId="3" fillId="0" borderId="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2" fontId="3" fillId="0" borderId="8" xfId="0" applyNumberFormat="1" applyFont="1" applyFill="1" applyBorder="1" applyAlignment="1" applyProtection="1">
      <alignment horizontal="center" vertical="center"/>
    </xf>
    <xf numFmtId="2" fontId="3" fillId="0" borderId="10" xfId="0" applyNumberFormat="1" applyFont="1" applyFill="1" applyBorder="1" applyAlignment="1" applyProtection="1">
      <alignment horizontal="center" vertical="center"/>
    </xf>
    <xf numFmtId="1" fontId="4" fillId="4" borderId="11" xfId="0" applyNumberFormat="1" applyFont="1" applyFill="1" applyBorder="1" applyAlignment="1" applyProtection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activeCell="I25" sqref="I25"/>
    </sheetView>
  </sheetViews>
  <sheetFormatPr baseColWidth="10" defaultColWidth="11.42578125" defaultRowHeight="12.75" x14ac:dyDescent="0.2"/>
  <cols>
    <col min="1" max="1" width="20.28515625" style="11" bestFit="1" customWidth="1"/>
    <col min="2" max="2" width="11.5703125" style="5" customWidth="1"/>
    <col min="3" max="5" width="8" style="5" bestFit="1" customWidth="1"/>
    <col min="6" max="6" width="10.28515625" style="5" bestFit="1" customWidth="1"/>
    <col min="7" max="7" width="18.5703125" style="5" customWidth="1"/>
    <col min="8" max="8" width="5.7109375" style="5" bestFit="1" customWidth="1"/>
    <col min="9" max="9" width="23.140625" style="5" customWidth="1"/>
    <col min="10" max="16384" width="11.42578125" style="5"/>
  </cols>
  <sheetData>
    <row r="1" spans="1:11" ht="15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</row>
    <row r="2" spans="1:11" x14ac:dyDescent="0.2">
      <c r="A2" s="23"/>
      <c r="B2" s="27"/>
      <c r="C2" s="44"/>
      <c r="D2" s="44"/>
      <c r="E2" s="44"/>
      <c r="F2" s="44"/>
      <c r="G2" s="31" t="s">
        <v>24</v>
      </c>
      <c r="H2" s="32" t="s">
        <v>13</v>
      </c>
      <c r="I2" s="34" t="s">
        <v>25</v>
      </c>
    </row>
    <row r="3" spans="1:11" x14ac:dyDescent="0.2">
      <c r="A3" s="23"/>
      <c r="B3" s="37" t="s">
        <v>3</v>
      </c>
      <c r="C3" s="37">
        <v>2019</v>
      </c>
      <c r="D3" s="37">
        <v>2020</v>
      </c>
      <c r="E3" s="37">
        <v>2021</v>
      </c>
      <c r="F3" s="37" t="s">
        <v>3</v>
      </c>
      <c r="G3" s="35" t="s">
        <v>3</v>
      </c>
      <c r="H3" s="1"/>
      <c r="I3" s="35" t="s">
        <v>3</v>
      </c>
    </row>
    <row r="4" spans="1:11" x14ac:dyDescent="0.2">
      <c r="A4" s="23" t="s">
        <v>4</v>
      </c>
      <c r="B4" s="40">
        <v>2</v>
      </c>
      <c r="C4" s="2">
        <f t="shared" ref="C4:E5" si="0">C23</f>
        <v>0</v>
      </c>
      <c r="D4" s="2">
        <f t="shared" si="0"/>
        <v>1</v>
      </c>
      <c r="E4" s="2">
        <f t="shared" si="0"/>
        <v>1</v>
      </c>
      <c r="F4" s="2">
        <f>SUM(C4:E4)</f>
        <v>2</v>
      </c>
      <c r="G4" s="45">
        <f>IF(OR(B9="",B9=0),"--",F9/B9)</f>
        <v>0.9285714285714286</v>
      </c>
      <c r="H4" s="48">
        <v>40</v>
      </c>
      <c r="I4" s="51">
        <f>IF(G4="--","--",G4*H4)</f>
        <v>37.142857142857146</v>
      </c>
    </row>
    <row r="5" spans="1:11" x14ac:dyDescent="0.2">
      <c r="A5" s="23" t="s">
        <v>5</v>
      </c>
      <c r="B5" s="40">
        <v>3</v>
      </c>
      <c r="C5" s="2">
        <f t="shared" si="0"/>
        <v>1</v>
      </c>
      <c r="D5" s="2">
        <f t="shared" si="0"/>
        <v>1</v>
      </c>
      <c r="E5" s="2">
        <f t="shared" si="0"/>
        <v>2</v>
      </c>
      <c r="F5" s="2">
        <f t="shared" ref="F5:F14" si="1">SUM(C5:E5)</f>
        <v>4</v>
      </c>
      <c r="G5" s="46"/>
      <c r="H5" s="49"/>
      <c r="I5" s="51"/>
    </row>
    <row r="6" spans="1:11" x14ac:dyDescent="0.2">
      <c r="A6" s="23" t="s">
        <v>6</v>
      </c>
      <c r="B6" s="40">
        <v>17</v>
      </c>
      <c r="C6" s="2">
        <f t="shared" ref="C6:E6" si="2">C20</f>
        <v>5</v>
      </c>
      <c r="D6" s="2">
        <f t="shared" si="2"/>
        <v>5</v>
      </c>
      <c r="E6" s="2">
        <f t="shared" si="2"/>
        <v>5</v>
      </c>
      <c r="F6" s="2">
        <f t="shared" si="1"/>
        <v>15</v>
      </c>
      <c r="G6" s="46"/>
      <c r="H6" s="49"/>
      <c r="I6" s="51"/>
    </row>
    <row r="7" spans="1:11" x14ac:dyDescent="0.2">
      <c r="A7" s="25" t="s">
        <v>12</v>
      </c>
      <c r="B7" s="39">
        <v>0.66</v>
      </c>
      <c r="C7" s="18">
        <f t="shared" ref="C7:E7" si="3">IF(C20="","--",C21/C20)</f>
        <v>0.6</v>
      </c>
      <c r="D7" s="18">
        <f t="shared" si="3"/>
        <v>0.8</v>
      </c>
      <c r="E7" s="18">
        <f t="shared" si="3"/>
        <v>0.8</v>
      </c>
      <c r="F7" s="18">
        <f>IF(F20=0,"--",F21/F20)</f>
        <v>0.73333333333333328</v>
      </c>
      <c r="G7" s="46"/>
      <c r="H7" s="49"/>
      <c r="I7" s="51"/>
    </row>
    <row r="8" spans="1:11" x14ac:dyDescent="0.2">
      <c r="A8" s="23" t="s">
        <v>7</v>
      </c>
      <c r="B8" s="40">
        <v>6</v>
      </c>
      <c r="C8" s="2">
        <f t="shared" ref="C8:E8" si="4">C22</f>
        <v>1</v>
      </c>
      <c r="D8" s="2">
        <f t="shared" si="4"/>
        <v>2</v>
      </c>
      <c r="E8" s="2">
        <f t="shared" si="4"/>
        <v>2</v>
      </c>
      <c r="F8" s="2">
        <f t="shared" si="1"/>
        <v>5</v>
      </c>
      <c r="G8" s="46"/>
      <c r="H8" s="49"/>
      <c r="I8" s="51"/>
    </row>
    <row r="9" spans="1:11" x14ac:dyDescent="0.2">
      <c r="A9" s="23" t="s">
        <v>21</v>
      </c>
      <c r="B9" s="40">
        <f>B4+B5+B6+B8</f>
        <v>28</v>
      </c>
      <c r="C9" s="2">
        <f t="shared" ref="C9:E9" si="5">C4+C5+C6+C8</f>
        <v>7</v>
      </c>
      <c r="D9" s="2">
        <f t="shared" si="5"/>
        <v>9</v>
      </c>
      <c r="E9" s="2">
        <f t="shared" si="5"/>
        <v>10</v>
      </c>
      <c r="F9" s="2">
        <f t="shared" si="1"/>
        <v>26</v>
      </c>
      <c r="G9" s="47"/>
      <c r="H9" s="50"/>
      <c r="I9" s="51"/>
    </row>
    <row r="10" spans="1:11" x14ac:dyDescent="0.2">
      <c r="A10" s="23" t="s">
        <v>8</v>
      </c>
      <c r="B10" s="40">
        <v>5</v>
      </c>
      <c r="C10" s="2">
        <f t="shared" ref="C10:E14" si="6">C25</f>
        <v>1</v>
      </c>
      <c r="D10" s="2">
        <f t="shared" si="6"/>
        <v>1</v>
      </c>
      <c r="E10" s="2">
        <f t="shared" si="6"/>
        <v>2</v>
      </c>
      <c r="F10" s="2">
        <f t="shared" si="1"/>
        <v>4</v>
      </c>
      <c r="G10" s="45">
        <f>IF(OR(B10="",B10=0),"--",F10/B10)</f>
        <v>0.8</v>
      </c>
      <c r="H10" s="48">
        <v>5</v>
      </c>
      <c r="I10" s="51">
        <f>IF(G10="--","--",G10*H10)</f>
        <v>4</v>
      </c>
    </row>
    <row r="11" spans="1:11" x14ac:dyDescent="0.2">
      <c r="A11" s="23" t="s">
        <v>9</v>
      </c>
      <c r="B11" s="40">
        <v>3</v>
      </c>
      <c r="C11" s="2">
        <f t="shared" si="6"/>
        <v>0</v>
      </c>
      <c r="D11" s="2">
        <f t="shared" si="6"/>
        <v>1</v>
      </c>
      <c r="E11" s="2">
        <f t="shared" si="6"/>
        <v>1</v>
      </c>
      <c r="F11" s="2">
        <f t="shared" si="1"/>
        <v>2</v>
      </c>
      <c r="G11" s="47"/>
      <c r="H11" s="50"/>
      <c r="I11" s="51"/>
    </row>
    <row r="12" spans="1:11" x14ac:dyDescent="0.2">
      <c r="A12" s="25" t="s">
        <v>10</v>
      </c>
      <c r="B12" s="40">
        <v>0</v>
      </c>
      <c r="C12" s="2">
        <f t="shared" si="6"/>
        <v>0</v>
      </c>
      <c r="D12" s="2">
        <f t="shared" si="6"/>
        <v>0</v>
      </c>
      <c r="E12" s="2">
        <f t="shared" si="6"/>
        <v>1</v>
      </c>
      <c r="F12" s="2">
        <f t="shared" si="1"/>
        <v>1</v>
      </c>
      <c r="G12" s="52" t="str">
        <f>IF(AND(OR(B12="",B12=0),(OR(B13="",B13=0))),"--",(F12+F13)/(B12+B13))</f>
        <v>--</v>
      </c>
      <c r="H12" s="48">
        <v>5</v>
      </c>
      <c r="I12" s="51" t="str">
        <f>IF(G12="--","--",G12*H12)</f>
        <v>--</v>
      </c>
    </row>
    <row r="13" spans="1:11" x14ac:dyDescent="0.2">
      <c r="A13" s="25" t="s">
        <v>11</v>
      </c>
      <c r="B13" s="40">
        <v>0</v>
      </c>
      <c r="C13" s="2">
        <f t="shared" si="6"/>
        <v>0</v>
      </c>
      <c r="D13" s="2">
        <f t="shared" si="6"/>
        <v>0</v>
      </c>
      <c r="E13" s="2">
        <f t="shared" si="6"/>
        <v>0</v>
      </c>
      <c r="F13" s="2">
        <f t="shared" si="1"/>
        <v>0</v>
      </c>
      <c r="G13" s="53"/>
      <c r="H13" s="50"/>
      <c r="I13" s="51"/>
    </row>
    <row r="14" spans="1:11" x14ac:dyDescent="0.2">
      <c r="A14" s="23" t="s">
        <v>2</v>
      </c>
      <c r="B14" s="38">
        <v>828000</v>
      </c>
      <c r="C14" s="2">
        <f t="shared" si="6"/>
        <v>200000</v>
      </c>
      <c r="D14" s="2">
        <f t="shared" si="6"/>
        <v>200000</v>
      </c>
      <c r="E14" s="2">
        <f t="shared" si="6"/>
        <v>250000</v>
      </c>
      <c r="F14" s="2">
        <f t="shared" si="1"/>
        <v>650000</v>
      </c>
      <c r="G14" s="19">
        <f>IF(OR(B14="",B14=0),"--",F14/B14)</f>
        <v>0.78502415458937203</v>
      </c>
      <c r="H14" s="17">
        <v>20</v>
      </c>
      <c r="I14" s="19">
        <f>IF(G14="--","--",G14*H14)</f>
        <v>15.70048309178744</v>
      </c>
    </row>
    <row r="15" spans="1:11" x14ac:dyDescent="0.2">
      <c r="A15" s="12"/>
      <c r="B15" s="8"/>
      <c r="C15" s="13"/>
      <c r="D15" s="13"/>
      <c r="E15" s="13"/>
      <c r="F15" s="3"/>
      <c r="G15" s="4"/>
      <c r="H15" s="4"/>
      <c r="I15" s="20">
        <f>SUM(I4:I14)</f>
        <v>56.843340234644586</v>
      </c>
      <c r="K15" s="10"/>
    </row>
    <row r="16" spans="1:11" s="16" customFormat="1" x14ac:dyDescent="0.2">
      <c r="A16" s="14"/>
      <c r="B16" s="15"/>
      <c r="C16" s="9"/>
      <c r="D16" s="9"/>
      <c r="E16" s="9"/>
      <c r="F16" s="15"/>
      <c r="G16" s="5"/>
      <c r="H16" s="5"/>
      <c r="I16" s="29" t="s">
        <v>22</v>
      </c>
      <c r="J16" s="33"/>
      <c r="K16" s="33"/>
    </row>
    <row r="17" spans="1:11" s="16" customFormat="1" ht="13.5" thickBot="1" x14ac:dyDescent="0.25">
      <c r="A17" s="14"/>
      <c r="B17" s="15"/>
      <c r="C17" s="9"/>
      <c r="D17" s="9"/>
      <c r="E17" s="9"/>
      <c r="F17" s="15"/>
      <c r="G17" s="5"/>
      <c r="H17" s="5"/>
      <c r="I17" s="30" t="s">
        <v>23</v>
      </c>
      <c r="J17" s="30"/>
      <c r="K17" s="30"/>
    </row>
    <row r="18" spans="1:11" s="10" customFormat="1" ht="15.75" customHeight="1" thickBot="1" x14ac:dyDescent="0.25">
      <c r="B18" s="36"/>
      <c r="C18" s="54"/>
      <c r="D18" s="54"/>
      <c r="E18" s="54"/>
      <c r="F18" s="55"/>
      <c r="G18" s="5"/>
      <c r="H18" s="5"/>
      <c r="I18" s="30"/>
      <c r="J18" s="30"/>
      <c r="K18" s="30"/>
    </row>
    <row r="19" spans="1:11" s="10" customFormat="1" ht="20.25" customHeight="1" x14ac:dyDescent="0.2">
      <c r="B19" s="28"/>
      <c r="C19" s="22">
        <v>2019</v>
      </c>
      <c r="D19" s="22">
        <v>2020</v>
      </c>
      <c r="E19" s="22">
        <v>2021</v>
      </c>
      <c r="F19" s="22" t="s">
        <v>3</v>
      </c>
      <c r="G19" s="5"/>
      <c r="H19" s="5"/>
      <c r="I19" s="5"/>
    </row>
    <row r="20" spans="1:11" x14ac:dyDescent="0.2">
      <c r="A20" s="41" t="s">
        <v>16</v>
      </c>
      <c r="B20" s="42"/>
      <c r="C20" s="7">
        <v>5</v>
      </c>
      <c r="D20" s="7">
        <v>5</v>
      </c>
      <c r="E20" s="7">
        <v>5</v>
      </c>
      <c r="F20" s="2">
        <f>SUM(C20:E20)</f>
        <v>15</v>
      </c>
    </row>
    <row r="21" spans="1:11" x14ac:dyDescent="0.2">
      <c r="A21" s="41" t="s">
        <v>17</v>
      </c>
      <c r="B21" s="42"/>
      <c r="C21" s="6">
        <v>3</v>
      </c>
      <c r="D21" s="6">
        <v>4</v>
      </c>
      <c r="E21" s="6">
        <v>4</v>
      </c>
      <c r="F21" s="2">
        <f t="shared" ref="F21:F29" si="7">SUM(C21:E21)</f>
        <v>11</v>
      </c>
    </row>
    <row r="22" spans="1:11" x14ac:dyDescent="0.2">
      <c r="A22" s="41" t="s">
        <v>14</v>
      </c>
      <c r="B22" s="42"/>
      <c r="C22" s="7">
        <v>1</v>
      </c>
      <c r="D22" s="7">
        <v>2</v>
      </c>
      <c r="E22" s="7">
        <v>2</v>
      </c>
      <c r="F22" s="2">
        <f t="shared" si="7"/>
        <v>5</v>
      </c>
    </row>
    <row r="23" spans="1:11" x14ac:dyDescent="0.2">
      <c r="A23" s="41" t="s">
        <v>4</v>
      </c>
      <c r="B23" s="42"/>
      <c r="C23" s="7">
        <v>0</v>
      </c>
      <c r="D23" s="7">
        <v>1</v>
      </c>
      <c r="E23" s="7">
        <v>1</v>
      </c>
      <c r="F23" s="2">
        <f t="shared" si="7"/>
        <v>2</v>
      </c>
    </row>
    <row r="24" spans="1:11" x14ac:dyDescent="0.2">
      <c r="A24" s="56" t="s">
        <v>1</v>
      </c>
      <c r="B24" s="57"/>
      <c r="C24" s="7">
        <v>1</v>
      </c>
      <c r="D24" s="7">
        <v>1</v>
      </c>
      <c r="E24" s="7">
        <v>2</v>
      </c>
      <c r="F24" s="2">
        <f t="shared" si="7"/>
        <v>4</v>
      </c>
    </row>
    <row r="25" spans="1:11" x14ac:dyDescent="0.2">
      <c r="A25" s="56" t="s">
        <v>0</v>
      </c>
      <c r="B25" s="57"/>
      <c r="C25" s="7">
        <v>1</v>
      </c>
      <c r="D25" s="7">
        <v>1</v>
      </c>
      <c r="E25" s="7">
        <v>2</v>
      </c>
      <c r="F25" s="2">
        <f t="shared" si="7"/>
        <v>4</v>
      </c>
    </row>
    <row r="26" spans="1:11" x14ac:dyDescent="0.2">
      <c r="A26" s="41" t="s">
        <v>15</v>
      </c>
      <c r="B26" s="42"/>
      <c r="C26" s="7">
        <v>0</v>
      </c>
      <c r="D26" s="7">
        <v>1</v>
      </c>
      <c r="E26" s="7">
        <v>1</v>
      </c>
      <c r="F26" s="2">
        <f t="shared" si="7"/>
        <v>2</v>
      </c>
    </row>
    <row r="27" spans="1:11" x14ac:dyDescent="0.2">
      <c r="A27" s="41" t="s">
        <v>18</v>
      </c>
      <c r="B27" s="42"/>
      <c r="C27" s="7">
        <v>0</v>
      </c>
      <c r="D27" s="7">
        <v>0</v>
      </c>
      <c r="E27" s="7">
        <v>1</v>
      </c>
      <c r="F27" s="2">
        <f t="shared" si="7"/>
        <v>1</v>
      </c>
    </row>
    <row r="28" spans="1:11" x14ac:dyDescent="0.2">
      <c r="A28" s="41" t="s">
        <v>19</v>
      </c>
      <c r="B28" s="42"/>
      <c r="C28" s="7">
        <v>0</v>
      </c>
      <c r="D28" s="7">
        <v>0</v>
      </c>
      <c r="E28" s="7">
        <v>0</v>
      </c>
      <c r="F28" s="2">
        <f t="shared" si="7"/>
        <v>0</v>
      </c>
    </row>
    <row r="29" spans="1:11" x14ac:dyDescent="0.2">
      <c r="A29" s="41" t="s">
        <v>2</v>
      </c>
      <c r="B29" s="42"/>
      <c r="C29" s="7">
        <v>200000</v>
      </c>
      <c r="D29" s="7">
        <v>200000</v>
      </c>
      <c r="E29" s="7">
        <v>250000</v>
      </c>
      <c r="F29" s="2">
        <f t="shared" si="7"/>
        <v>650000</v>
      </c>
    </row>
  </sheetData>
  <mergeCells count="22">
    <mergeCell ref="A28:B28"/>
    <mergeCell ref="A29:B29"/>
    <mergeCell ref="A22:B22"/>
    <mergeCell ref="A23:B23"/>
    <mergeCell ref="A24:B24"/>
    <mergeCell ref="A25:B25"/>
    <mergeCell ref="A26:B26"/>
    <mergeCell ref="A27:B27"/>
    <mergeCell ref="A21:B21"/>
    <mergeCell ref="A1:I1"/>
    <mergeCell ref="C2:F2"/>
    <mergeCell ref="G4:G9"/>
    <mergeCell ref="H4:H9"/>
    <mergeCell ref="I4:I9"/>
    <mergeCell ref="G10:G11"/>
    <mergeCell ref="H10:H11"/>
    <mergeCell ref="I10:I11"/>
    <mergeCell ref="G12:G13"/>
    <mergeCell ref="H12:H13"/>
    <mergeCell ref="I12:I13"/>
    <mergeCell ref="C18:F18"/>
    <mergeCell ref="A20:B20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activeCell="G25" sqref="G25"/>
    </sheetView>
  </sheetViews>
  <sheetFormatPr baseColWidth="10" defaultColWidth="11.42578125" defaultRowHeight="12.75" x14ac:dyDescent="0.2"/>
  <cols>
    <col min="1" max="1" width="20.28515625" style="11" bestFit="1" customWidth="1"/>
    <col min="2" max="2" width="11.5703125" style="5" customWidth="1"/>
    <col min="3" max="5" width="8" style="5" bestFit="1" customWidth="1"/>
    <col min="6" max="6" width="10.28515625" style="5" bestFit="1" customWidth="1"/>
    <col min="7" max="7" width="18.5703125" style="5" customWidth="1"/>
    <col min="8" max="8" width="5.7109375" style="5" bestFit="1" customWidth="1"/>
    <col min="9" max="9" width="23.140625" style="5" customWidth="1"/>
    <col min="10" max="16384" width="11.42578125" style="5"/>
  </cols>
  <sheetData>
    <row r="1" spans="1:11" ht="15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</row>
    <row r="2" spans="1:11" x14ac:dyDescent="0.2">
      <c r="A2" s="23"/>
      <c r="B2" s="27"/>
      <c r="C2" s="44"/>
      <c r="D2" s="44"/>
      <c r="E2" s="44"/>
      <c r="F2" s="44"/>
      <c r="G2" s="31" t="s">
        <v>24</v>
      </c>
      <c r="H2" s="32" t="s">
        <v>13</v>
      </c>
      <c r="I2" s="34" t="s">
        <v>25</v>
      </c>
    </row>
    <row r="3" spans="1:11" x14ac:dyDescent="0.2">
      <c r="A3" s="23"/>
      <c r="B3" s="37" t="s">
        <v>3</v>
      </c>
      <c r="C3" s="37">
        <v>2019</v>
      </c>
      <c r="D3" s="37">
        <v>2020</v>
      </c>
      <c r="E3" s="37">
        <v>2021</v>
      </c>
      <c r="F3" s="37" t="s">
        <v>3</v>
      </c>
      <c r="G3" s="35" t="s">
        <v>3</v>
      </c>
      <c r="H3" s="1"/>
      <c r="I3" s="35" t="s">
        <v>3</v>
      </c>
    </row>
    <row r="4" spans="1:11" x14ac:dyDescent="0.2">
      <c r="A4" s="23" t="s">
        <v>4</v>
      </c>
      <c r="B4" s="40">
        <v>2</v>
      </c>
      <c r="C4" s="2">
        <f t="shared" ref="C4:E5" si="0">C23</f>
        <v>0</v>
      </c>
      <c r="D4" s="2">
        <f t="shared" si="0"/>
        <v>0</v>
      </c>
      <c r="E4" s="2">
        <f t="shared" si="0"/>
        <v>0</v>
      </c>
      <c r="F4" s="2">
        <f>SUM(C4:E4)</f>
        <v>0</v>
      </c>
      <c r="G4" s="45">
        <f>IF(OR(B9="",B9=0),"--",F9/B9)</f>
        <v>0.5357142857142857</v>
      </c>
      <c r="H4" s="48">
        <v>40</v>
      </c>
      <c r="I4" s="51">
        <f>IF(G4="--","--",G4*H4)</f>
        <v>21.428571428571427</v>
      </c>
    </row>
    <row r="5" spans="1:11" x14ac:dyDescent="0.2">
      <c r="A5" s="23" t="s">
        <v>5</v>
      </c>
      <c r="B5" s="40"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ref="F5:F14" si="1">SUM(C5:E5)</f>
        <v>0</v>
      </c>
      <c r="G5" s="46"/>
      <c r="H5" s="49"/>
      <c r="I5" s="51"/>
    </row>
    <row r="6" spans="1:11" x14ac:dyDescent="0.2">
      <c r="A6" s="23" t="s">
        <v>6</v>
      </c>
      <c r="B6" s="40">
        <v>17</v>
      </c>
      <c r="C6" s="2">
        <f t="shared" ref="C6:E6" si="2">C20</f>
        <v>5</v>
      </c>
      <c r="D6" s="2">
        <f t="shared" si="2"/>
        <v>5</v>
      </c>
      <c r="E6" s="2">
        <f t="shared" si="2"/>
        <v>5</v>
      </c>
      <c r="F6" s="2">
        <f t="shared" si="1"/>
        <v>15</v>
      </c>
      <c r="G6" s="46"/>
      <c r="H6" s="49"/>
      <c r="I6" s="51"/>
    </row>
    <row r="7" spans="1:11" x14ac:dyDescent="0.2">
      <c r="A7" s="25" t="s">
        <v>12</v>
      </c>
      <c r="B7" s="39">
        <v>0.66</v>
      </c>
      <c r="C7" s="18">
        <f t="shared" ref="C7:E7" si="3">IF(C20="","--",C21/C20)</f>
        <v>0.4</v>
      </c>
      <c r="D7" s="18">
        <f t="shared" si="3"/>
        <v>0.4</v>
      </c>
      <c r="E7" s="18">
        <f t="shared" si="3"/>
        <v>0.4</v>
      </c>
      <c r="F7" s="18">
        <f>IF(F20=0,"--",F21/F20)</f>
        <v>0.4</v>
      </c>
      <c r="G7" s="46"/>
      <c r="H7" s="49"/>
      <c r="I7" s="51"/>
    </row>
    <row r="8" spans="1:11" x14ac:dyDescent="0.2">
      <c r="A8" s="23" t="s">
        <v>7</v>
      </c>
      <c r="B8" s="40">
        <v>6</v>
      </c>
      <c r="C8" s="2">
        <f t="shared" ref="C8:E8" si="4">C22</f>
        <v>0</v>
      </c>
      <c r="D8" s="2">
        <f t="shared" si="4"/>
        <v>0</v>
      </c>
      <c r="E8" s="2">
        <f t="shared" si="4"/>
        <v>0</v>
      </c>
      <c r="F8" s="2">
        <f t="shared" si="1"/>
        <v>0</v>
      </c>
      <c r="G8" s="46"/>
      <c r="H8" s="49"/>
      <c r="I8" s="51"/>
    </row>
    <row r="9" spans="1:11" x14ac:dyDescent="0.2">
      <c r="A9" s="23" t="s">
        <v>21</v>
      </c>
      <c r="B9" s="40">
        <f>B4+B5+B6+B8</f>
        <v>28</v>
      </c>
      <c r="C9" s="2">
        <f t="shared" ref="C9:E9" si="5">C4+C5+C6+C8</f>
        <v>5</v>
      </c>
      <c r="D9" s="2">
        <f t="shared" si="5"/>
        <v>5</v>
      </c>
      <c r="E9" s="2">
        <f t="shared" si="5"/>
        <v>5</v>
      </c>
      <c r="F9" s="2">
        <f t="shared" si="1"/>
        <v>15</v>
      </c>
      <c r="G9" s="47"/>
      <c r="H9" s="50"/>
      <c r="I9" s="51"/>
    </row>
    <row r="10" spans="1:11" x14ac:dyDescent="0.2">
      <c r="A10" s="23" t="s">
        <v>8</v>
      </c>
      <c r="B10" s="40">
        <v>5</v>
      </c>
      <c r="C10" s="2">
        <f t="shared" ref="C10:E14" si="6">C25</f>
        <v>1</v>
      </c>
      <c r="D10" s="2">
        <f t="shared" si="6"/>
        <v>1</v>
      </c>
      <c r="E10" s="2">
        <f t="shared" si="6"/>
        <v>2</v>
      </c>
      <c r="F10" s="2">
        <f t="shared" si="1"/>
        <v>4</v>
      </c>
      <c r="G10" s="45">
        <f>IF(OR(B10="",B10=0),"--",F10/B10)</f>
        <v>0.8</v>
      </c>
      <c r="H10" s="48">
        <v>5</v>
      </c>
      <c r="I10" s="51">
        <f>IF(G10="--","--",G10*H10)</f>
        <v>4</v>
      </c>
    </row>
    <row r="11" spans="1:11" x14ac:dyDescent="0.2">
      <c r="A11" s="23" t="s">
        <v>9</v>
      </c>
      <c r="B11" s="40">
        <v>3</v>
      </c>
      <c r="C11" s="2">
        <f t="shared" si="6"/>
        <v>0</v>
      </c>
      <c r="D11" s="2">
        <f t="shared" si="6"/>
        <v>0</v>
      </c>
      <c r="E11" s="2">
        <f t="shared" si="6"/>
        <v>2</v>
      </c>
      <c r="F11" s="2">
        <f t="shared" si="1"/>
        <v>2</v>
      </c>
      <c r="G11" s="47"/>
      <c r="H11" s="50"/>
      <c r="I11" s="51"/>
    </row>
    <row r="12" spans="1:11" x14ac:dyDescent="0.2">
      <c r="A12" s="25" t="s">
        <v>10</v>
      </c>
      <c r="B12" s="40">
        <v>4</v>
      </c>
      <c r="C12" s="2">
        <f t="shared" si="6"/>
        <v>1</v>
      </c>
      <c r="D12" s="2">
        <f t="shared" si="6"/>
        <v>1</v>
      </c>
      <c r="E12" s="2">
        <f t="shared" si="6"/>
        <v>1</v>
      </c>
      <c r="F12" s="2">
        <f t="shared" si="1"/>
        <v>3</v>
      </c>
      <c r="G12" s="52">
        <f>IF(AND(OR(B12="",B12=0),(OR(B13="",B13=0))),"--",(F12+F13)/(B12+B13))</f>
        <v>0.8</v>
      </c>
      <c r="H12" s="48">
        <v>5</v>
      </c>
      <c r="I12" s="51">
        <f>IF(G12="--","--",G12*H12)</f>
        <v>4</v>
      </c>
    </row>
    <row r="13" spans="1:11" x14ac:dyDescent="0.2">
      <c r="A13" s="25" t="s">
        <v>11</v>
      </c>
      <c r="B13" s="40">
        <v>1</v>
      </c>
      <c r="C13" s="2">
        <f t="shared" si="6"/>
        <v>0</v>
      </c>
      <c r="D13" s="2">
        <f t="shared" si="6"/>
        <v>1</v>
      </c>
      <c r="E13" s="2">
        <f t="shared" si="6"/>
        <v>0</v>
      </c>
      <c r="F13" s="2">
        <f t="shared" si="1"/>
        <v>1</v>
      </c>
      <c r="G13" s="53"/>
      <c r="H13" s="50"/>
      <c r="I13" s="51"/>
    </row>
    <row r="14" spans="1:11" x14ac:dyDescent="0.2">
      <c r="A14" s="23" t="s">
        <v>2</v>
      </c>
      <c r="B14" s="38">
        <v>828000</v>
      </c>
      <c r="C14" s="2">
        <f t="shared" si="6"/>
        <v>200000</v>
      </c>
      <c r="D14" s="2">
        <f t="shared" si="6"/>
        <v>200000</v>
      </c>
      <c r="E14" s="2">
        <f t="shared" si="6"/>
        <v>200000</v>
      </c>
      <c r="F14" s="2">
        <f t="shared" si="1"/>
        <v>600000</v>
      </c>
      <c r="G14" s="19">
        <f>IF(OR(B14="",B14=0),"--",F14/B14)</f>
        <v>0.72463768115942029</v>
      </c>
      <c r="H14" s="17">
        <v>20</v>
      </c>
      <c r="I14" s="19">
        <f>IF(G14="--","--",G14*H14)</f>
        <v>14.492753623188406</v>
      </c>
    </row>
    <row r="15" spans="1:11" x14ac:dyDescent="0.2">
      <c r="A15" s="12"/>
      <c r="B15" s="8"/>
      <c r="C15" s="13"/>
      <c r="D15" s="13"/>
      <c r="E15" s="13"/>
      <c r="F15" s="3"/>
      <c r="G15" s="4"/>
      <c r="H15" s="4"/>
      <c r="I15" s="20">
        <f>SUM(I4:I14)</f>
        <v>43.921325051759837</v>
      </c>
      <c r="K15" s="10"/>
    </row>
    <row r="16" spans="1:11" s="16" customFormat="1" x14ac:dyDescent="0.2">
      <c r="A16" s="14"/>
      <c r="B16" s="15"/>
      <c r="C16" s="9"/>
      <c r="D16" s="9"/>
      <c r="E16" s="9"/>
      <c r="F16" s="15"/>
      <c r="G16" s="5"/>
      <c r="H16" s="5"/>
      <c r="I16" s="29" t="s">
        <v>22</v>
      </c>
      <c r="J16" s="33"/>
      <c r="K16" s="33"/>
    </row>
    <row r="17" spans="1:11" s="16" customFormat="1" ht="13.5" thickBot="1" x14ac:dyDescent="0.25">
      <c r="A17" s="14"/>
      <c r="B17" s="15"/>
      <c r="C17" s="9"/>
      <c r="D17" s="9"/>
      <c r="E17" s="9"/>
      <c r="F17" s="15"/>
      <c r="G17" s="5"/>
      <c r="H17" s="5"/>
      <c r="I17" s="30" t="s">
        <v>23</v>
      </c>
      <c r="J17" s="30"/>
      <c r="K17" s="30"/>
    </row>
    <row r="18" spans="1:11" s="10" customFormat="1" ht="15.75" customHeight="1" thickBot="1" x14ac:dyDescent="0.25">
      <c r="B18" s="36"/>
      <c r="C18" s="54"/>
      <c r="D18" s="54"/>
      <c r="E18" s="54"/>
      <c r="F18" s="55"/>
      <c r="G18" s="5"/>
      <c r="H18" s="5"/>
      <c r="I18" s="30"/>
      <c r="J18" s="30"/>
      <c r="K18" s="30"/>
    </row>
    <row r="19" spans="1:11" s="10" customFormat="1" ht="20.25" customHeight="1" x14ac:dyDescent="0.2">
      <c r="B19" s="28"/>
      <c r="C19" s="22">
        <v>2019</v>
      </c>
      <c r="D19" s="22">
        <v>2020</v>
      </c>
      <c r="E19" s="22">
        <v>2021</v>
      </c>
      <c r="F19" s="22" t="s">
        <v>3</v>
      </c>
      <c r="G19" s="5"/>
      <c r="H19" s="5"/>
      <c r="I19" s="5"/>
    </row>
    <row r="20" spans="1:11" x14ac:dyDescent="0.2">
      <c r="A20" s="41" t="s">
        <v>16</v>
      </c>
      <c r="B20" s="42"/>
      <c r="C20" s="7">
        <v>5</v>
      </c>
      <c r="D20" s="7">
        <v>5</v>
      </c>
      <c r="E20" s="7">
        <v>5</v>
      </c>
      <c r="F20" s="2">
        <f>SUM(C20:E20)</f>
        <v>15</v>
      </c>
    </row>
    <row r="21" spans="1:11" x14ac:dyDescent="0.2">
      <c r="A21" s="41" t="s">
        <v>17</v>
      </c>
      <c r="B21" s="42"/>
      <c r="C21" s="6">
        <v>2</v>
      </c>
      <c r="D21" s="6">
        <v>2</v>
      </c>
      <c r="E21" s="6">
        <v>2</v>
      </c>
      <c r="F21" s="2">
        <f t="shared" ref="F21:F29" si="7">SUM(C21:E21)</f>
        <v>6</v>
      </c>
    </row>
    <row r="22" spans="1:11" x14ac:dyDescent="0.2">
      <c r="A22" s="41" t="s">
        <v>14</v>
      </c>
      <c r="B22" s="42"/>
      <c r="C22" s="7">
        <v>0</v>
      </c>
      <c r="D22" s="7">
        <v>0</v>
      </c>
      <c r="E22" s="7">
        <v>0</v>
      </c>
      <c r="F22" s="2">
        <f t="shared" si="7"/>
        <v>0</v>
      </c>
    </row>
    <row r="23" spans="1:11" x14ac:dyDescent="0.2">
      <c r="A23" s="41" t="s">
        <v>4</v>
      </c>
      <c r="B23" s="42"/>
      <c r="C23" s="7">
        <v>0</v>
      </c>
      <c r="D23" s="7">
        <v>0</v>
      </c>
      <c r="E23" s="7">
        <v>0</v>
      </c>
      <c r="F23" s="2">
        <f t="shared" si="7"/>
        <v>0</v>
      </c>
    </row>
    <row r="24" spans="1:11" x14ac:dyDescent="0.2">
      <c r="A24" s="56" t="s">
        <v>1</v>
      </c>
      <c r="B24" s="57"/>
      <c r="C24" s="7">
        <v>0</v>
      </c>
      <c r="D24" s="7">
        <v>0</v>
      </c>
      <c r="E24" s="7">
        <v>0</v>
      </c>
      <c r="F24" s="2">
        <f t="shared" si="7"/>
        <v>0</v>
      </c>
    </row>
    <row r="25" spans="1:11" x14ac:dyDescent="0.2">
      <c r="A25" s="56" t="s">
        <v>0</v>
      </c>
      <c r="B25" s="57"/>
      <c r="C25" s="7">
        <v>1</v>
      </c>
      <c r="D25" s="7">
        <v>1</v>
      </c>
      <c r="E25" s="7">
        <v>2</v>
      </c>
      <c r="F25" s="2">
        <f t="shared" si="7"/>
        <v>4</v>
      </c>
    </row>
    <row r="26" spans="1:11" x14ac:dyDescent="0.2">
      <c r="A26" s="41" t="s">
        <v>15</v>
      </c>
      <c r="B26" s="42"/>
      <c r="C26" s="7">
        <v>0</v>
      </c>
      <c r="D26" s="7">
        <v>0</v>
      </c>
      <c r="E26" s="7">
        <v>2</v>
      </c>
      <c r="F26" s="2">
        <f t="shared" si="7"/>
        <v>2</v>
      </c>
    </row>
    <row r="27" spans="1:11" x14ac:dyDescent="0.2">
      <c r="A27" s="41" t="s">
        <v>18</v>
      </c>
      <c r="B27" s="42"/>
      <c r="C27" s="7">
        <v>1</v>
      </c>
      <c r="D27" s="7">
        <v>1</v>
      </c>
      <c r="E27" s="7">
        <v>1</v>
      </c>
      <c r="F27" s="2">
        <f t="shared" si="7"/>
        <v>3</v>
      </c>
    </row>
    <row r="28" spans="1:11" x14ac:dyDescent="0.2">
      <c r="A28" s="41" t="s">
        <v>19</v>
      </c>
      <c r="B28" s="42"/>
      <c r="C28" s="7">
        <v>0</v>
      </c>
      <c r="D28" s="7">
        <v>1</v>
      </c>
      <c r="E28" s="7">
        <v>0</v>
      </c>
      <c r="F28" s="2">
        <f t="shared" si="7"/>
        <v>1</v>
      </c>
    </row>
    <row r="29" spans="1:11" x14ac:dyDescent="0.2">
      <c r="A29" s="41" t="s">
        <v>2</v>
      </c>
      <c r="B29" s="42"/>
      <c r="C29" s="7">
        <v>200000</v>
      </c>
      <c r="D29" s="7">
        <v>200000</v>
      </c>
      <c r="E29" s="7">
        <v>200000</v>
      </c>
      <c r="F29" s="2">
        <f t="shared" si="7"/>
        <v>600000</v>
      </c>
    </row>
  </sheetData>
  <mergeCells count="22">
    <mergeCell ref="A28:B28"/>
    <mergeCell ref="A29:B29"/>
    <mergeCell ref="A22:B22"/>
    <mergeCell ref="A23:B23"/>
    <mergeCell ref="A24:B24"/>
    <mergeCell ref="A25:B25"/>
    <mergeCell ref="A26:B26"/>
    <mergeCell ref="A27:B27"/>
    <mergeCell ref="A21:B21"/>
    <mergeCell ref="A1:I1"/>
    <mergeCell ref="C2:F2"/>
    <mergeCell ref="G4:G9"/>
    <mergeCell ref="H4:H9"/>
    <mergeCell ref="I4:I9"/>
    <mergeCell ref="G10:G11"/>
    <mergeCell ref="H10:H11"/>
    <mergeCell ref="I10:I11"/>
    <mergeCell ref="G12:G13"/>
    <mergeCell ref="H12:H13"/>
    <mergeCell ref="I12:I13"/>
    <mergeCell ref="C18:F18"/>
    <mergeCell ref="A20:B20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activeCell="B33" sqref="B33"/>
    </sheetView>
  </sheetViews>
  <sheetFormatPr baseColWidth="10" defaultColWidth="11.42578125" defaultRowHeight="12.75" x14ac:dyDescent="0.2"/>
  <cols>
    <col min="1" max="1" width="20.28515625" style="11" bestFit="1" customWidth="1"/>
    <col min="2" max="2" width="11.5703125" style="5" customWidth="1"/>
    <col min="3" max="5" width="8" style="5" bestFit="1" customWidth="1"/>
    <col min="6" max="6" width="10.28515625" style="5" bestFit="1" customWidth="1"/>
    <col min="7" max="7" width="18.5703125" style="5" customWidth="1"/>
    <col min="8" max="8" width="5.7109375" style="5" bestFit="1" customWidth="1"/>
    <col min="9" max="9" width="23.140625" style="5" customWidth="1"/>
    <col min="10" max="16384" width="11.42578125" style="5"/>
  </cols>
  <sheetData>
    <row r="1" spans="1:11" ht="15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</row>
    <row r="2" spans="1:11" x14ac:dyDescent="0.2">
      <c r="A2" s="23"/>
      <c r="B2" s="27"/>
      <c r="C2" s="44"/>
      <c r="D2" s="44"/>
      <c r="E2" s="44"/>
      <c r="F2" s="44"/>
      <c r="G2" s="31" t="s">
        <v>24</v>
      </c>
      <c r="H2" s="32" t="s">
        <v>13</v>
      </c>
      <c r="I2" s="34" t="s">
        <v>25</v>
      </c>
    </row>
    <row r="3" spans="1:11" x14ac:dyDescent="0.2">
      <c r="A3" s="23"/>
      <c r="B3" s="37" t="s">
        <v>3</v>
      </c>
      <c r="C3" s="37">
        <v>2019</v>
      </c>
      <c r="D3" s="37">
        <v>2020</v>
      </c>
      <c r="E3" s="37">
        <v>2021</v>
      </c>
      <c r="F3" s="37" t="s">
        <v>3</v>
      </c>
      <c r="G3" s="35" t="s">
        <v>3</v>
      </c>
      <c r="H3" s="1"/>
      <c r="I3" s="35" t="s">
        <v>3</v>
      </c>
    </row>
    <row r="4" spans="1:11" x14ac:dyDescent="0.2">
      <c r="A4" s="23" t="s">
        <v>4</v>
      </c>
      <c r="B4" s="40">
        <v>2</v>
      </c>
      <c r="C4" s="2">
        <f t="shared" ref="C4:E5" si="0">C23</f>
        <v>0</v>
      </c>
      <c r="D4" s="2">
        <f t="shared" si="0"/>
        <v>0</v>
      </c>
      <c r="E4" s="2">
        <f t="shared" si="0"/>
        <v>0</v>
      </c>
      <c r="F4" s="2">
        <f>SUM(C4:E4)</f>
        <v>0</v>
      </c>
      <c r="G4" s="45">
        <f>IF(OR(B9="",B9=0),"--",F9/B9)</f>
        <v>0.5357142857142857</v>
      </c>
      <c r="H4" s="48">
        <v>40</v>
      </c>
      <c r="I4" s="51">
        <f>IF(G4="--","--",G4*H4)</f>
        <v>21.428571428571427</v>
      </c>
    </row>
    <row r="5" spans="1:11" x14ac:dyDescent="0.2">
      <c r="A5" s="23" t="s">
        <v>5</v>
      </c>
      <c r="B5" s="40"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ref="F5:F14" si="1">SUM(C5:E5)</f>
        <v>0</v>
      </c>
      <c r="G5" s="46"/>
      <c r="H5" s="49"/>
      <c r="I5" s="51"/>
    </row>
    <row r="6" spans="1:11" x14ac:dyDescent="0.2">
      <c r="A6" s="23" t="s">
        <v>6</v>
      </c>
      <c r="B6" s="40">
        <v>17</v>
      </c>
      <c r="C6" s="2">
        <f t="shared" ref="C6:E6" si="2">C20</f>
        <v>5</v>
      </c>
      <c r="D6" s="2">
        <f t="shared" si="2"/>
        <v>5</v>
      </c>
      <c r="E6" s="2">
        <f t="shared" si="2"/>
        <v>5</v>
      </c>
      <c r="F6" s="2">
        <f t="shared" si="1"/>
        <v>15</v>
      </c>
      <c r="G6" s="46"/>
      <c r="H6" s="49"/>
      <c r="I6" s="51"/>
    </row>
    <row r="7" spans="1:11" x14ac:dyDescent="0.2">
      <c r="A7" s="25" t="s">
        <v>12</v>
      </c>
      <c r="B7" s="39">
        <v>0.66</v>
      </c>
      <c r="C7" s="18">
        <f t="shared" ref="C7:E7" si="3">IF(C20="","--",C21/C20)</f>
        <v>0.8</v>
      </c>
      <c r="D7" s="18">
        <f t="shared" si="3"/>
        <v>0.8</v>
      </c>
      <c r="E7" s="18">
        <f t="shared" si="3"/>
        <v>0.8</v>
      </c>
      <c r="F7" s="18">
        <f>IF(F20=0,"--",F21/F20)</f>
        <v>0.8</v>
      </c>
      <c r="G7" s="46"/>
      <c r="H7" s="49"/>
      <c r="I7" s="51"/>
    </row>
    <row r="8" spans="1:11" x14ac:dyDescent="0.2">
      <c r="A8" s="23" t="s">
        <v>7</v>
      </c>
      <c r="B8" s="40">
        <v>6</v>
      </c>
      <c r="C8" s="2">
        <f t="shared" ref="C8:E8" si="4">C22</f>
        <v>0</v>
      </c>
      <c r="D8" s="2">
        <f t="shared" si="4"/>
        <v>0</v>
      </c>
      <c r="E8" s="2">
        <f t="shared" si="4"/>
        <v>0</v>
      </c>
      <c r="F8" s="2">
        <f t="shared" si="1"/>
        <v>0</v>
      </c>
      <c r="G8" s="46"/>
      <c r="H8" s="49"/>
      <c r="I8" s="51"/>
    </row>
    <row r="9" spans="1:11" x14ac:dyDescent="0.2">
      <c r="A9" s="23" t="s">
        <v>21</v>
      </c>
      <c r="B9" s="40">
        <f>B4+B5+B6+B8</f>
        <v>28</v>
      </c>
      <c r="C9" s="2">
        <f t="shared" ref="C9:E9" si="5">C4+C5+C6+C8</f>
        <v>5</v>
      </c>
      <c r="D9" s="2">
        <f t="shared" si="5"/>
        <v>5</v>
      </c>
      <c r="E9" s="2">
        <f t="shared" si="5"/>
        <v>5</v>
      </c>
      <c r="F9" s="2">
        <f t="shared" si="1"/>
        <v>15</v>
      </c>
      <c r="G9" s="47"/>
      <c r="H9" s="50"/>
      <c r="I9" s="51"/>
    </row>
    <row r="10" spans="1:11" x14ac:dyDescent="0.2">
      <c r="A10" s="23" t="s">
        <v>8</v>
      </c>
      <c r="B10" s="40">
        <v>5</v>
      </c>
      <c r="C10" s="2">
        <f t="shared" ref="C10:E14" si="6">C25</f>
        <v>1</v>
      </c>
      <c r="D10" s="2">
        <f t="shared" si="6"/>
        <v>1</v>
      </c>
      <c r="E10" s="2">
        <f t="shared" si="6"/>
        <v>2</v>
      </c>
      <c r="F10" s="2">
        <f t="shared" si="1"/>
        <v>4</v>
      </c>
      <c r="G10" s="45">
        <f>IF(OR(B10="",B10=0),"--",F10/B10)</f>
        <v>0.8</v>
      </c>
      <c r="H10" s="48">
        <v>5</v>
      </c>
      <c r="I10" s="51">
        <f>IF(G10="--","--",G10*H10)</f>
        <v>4</v>
      </c>
    </row>
    <row r="11" spans="1:11" x14ac:dyDescent="0.2">
      <c r="A11" s="23" t="s">
        <v>9</v>
      </c>
      <c r="B11" s="40">
        <v>3</v>
      </c>
      <c r="C11" s="2">
        <f t="shared" si="6"/>
        <v>1</v>
      </c>
      <c r="D11" s="2">
        <f t="shared" si="6"/>
        <v>1</v>
      </c>
      <c r="E11" s="2">
        <f t="shared" si="6"/>
        <v>2</v>
      </c>
      <c r="F11" s="2">
        <f t="shared" si="1"/>
        <v>4</v>
      </c>
      <c r="G11" s="47"/>
      <c r="H11" s="50"/>
      <c r="I11" s="51"/>
    </row>
    <row r="12" spans="1:11" x14ac:dyDescent="0.2">
      <c r="A12" s="25" t="s">
        <v>10</v>
      </c>
      <c r="B12" s="40">
        <v>4</v>
      </c>
      <c r="C12" s="2">
        <f t="shared" si="6"/>
        <v>1</v>
      </c>
      <c r="D12" s="2">
        <f t="shared" si="6"/>
        <v>1</v>
      </c>
      <c r="E12" s="2">
        <f t="shared" si="6"/>
        <v>1</v>
      </c>
      <c r="F12" s="2">
        <f t="shared" si="1"/>
        <v>3</v>
      </c>
      <c r="G12" s="52">
        <f>IF(AND(OR(B12="",B12=0),(OR(B13="",B13=0))),"--",(F12+F13)/(B12+B13))</f>
        <v>0.8</v>
      </c>
      <c r="H12" s="48">
        <v>5</v>
      </c>
      <c r="I12" s="51">
        <f>IF(G12="--","--",G12*H12)</f>
        <v>4</v>
      </c>
    </row>
    <row r="13" spans="1:11" x14ac:dyDescent="0.2">
      <c r="A13" s="25" t="s">
        <v>11</v>
      </c>
      <c r="B13" s="40">
        <v>1</v>
      </c>
      <c r="C13" s="2">
        <f t="shared" si="6"/>
        <v>0</v>
      </c>
      <c r="D13" s="2">
        <f t="shared" si="6"/>
        <v>1</v>
      </c>
      <c r="E13" s="2">
        <f t="shared" si="6"/>
        <v>0</v>
      </c>
      <c r="F13" s="2">
        <f t="shared" si="1"/>
        <v>1</v>
      </c>
      <c r="G13" s="53"/>
      <c r="H13" s="50"/>
      <c r="I13" s="51"/>
    </row>
    <row r="14" spans="1:11" x14ac:dyDescent="0.2">
      <c r="A14" s="23" t="s">
        <v>2</v>
      </c>
      <c r="B14" s="38">
        <v>828000</v>
      </c>
      <c r="C14" s="2">
        <f t="shared" si="6"/>
        <v>200000</v>
      </c>
      <c r="D14" s="2">
        <f t="shared" si="6"/>
        <v>200000</v>
      </c>
      <c r="E14" s="2">
        <f t="shared" si="6"/>
        <v>200000</v>
      </c>
      <c r="F14" s="2">
        <f t="shared" si="1"/>
        <v>600000</v>
      </c>
      <c r="G14" s="19">
        <f>IF(OR(B14="",B14=0),"--",F14/B14)</f>
        <v>0.72463768115942029</v>
      </c>
      <c r="H14" s="17">
        <v>20</v>
      </c>
      <c r="I14" s="19">
        <f>IF(G14="--","--",G14*H14)</f>
        <v>14.492753623188406</v>
      </c>
    </row>
    <row r="15" spans="1:11" x14ac:dyDescent="0.2">
      <c r="A15" s="12"/>
      <c r="B15" s="8"/>
      <c r="C15" s="13"/>
      <c r="D15" s="13"/>
      <c r="E15" s="13"/>
      <c r="F15" s="3"/>
      <c r="G15" s="4"/>
      <c r="H15" s="4"/>
      <c r="I15" s="20">
        <f>SUM(I4:I14)</f>
        <v>43.921325051759837</v>
      </c>
      <c r="K15" s="10"/>
    </row>
    <row r="16" spans="1:11" s="16" customFormat="1" x14ac:dyDescent="0.2">
      <c r="A16" s="14"/>
      <c r="B16" s="15"/>
      <c r="C16" s="9"/>
      <c r="D16" s="9"/>
      <c r="E16" s="9"/>
      <c r="F16" s="15"/>
      <c r="G16" s="5"/>
      <c r="H16" s="5"/>
      <c r="I16" s="29" t="s">
        <v>22</v>
      </c>
      <c r="J16" s="33"/>
      <c r="K16" s="33"/>
    </row>
    <row r="17" spans="1:11" s="16" customFormat="1" ht="13.5" thickBot="1" x14ac:dyDescent="0.25">
      <c r="A17" s="14"/>
      <c r="B17" s="15"/>
      <c r="C17" s="9"/>
      <c r="D17" s="9"/>
      <c r="E17" s="9"/>
      <c r="F17" s="15"/>
      <c r="G17" s="5"/>
      <c r="H17" s="5"/>
      <c r="I17" s="30" t="s">
        <v>23</v>
      </c>
      <c r="J17" s="30"/>
      <c r="K17" s="30"/>
    </row>
    <row r="18" spans="1:11" s="10" customFormat="1" ht="15.75" customHeight="1" thickBot="1" x14ac:dyDescent="0.25">
      <c r="B18" s="36"/>
      <c r="C18" s="54"/>
      <c r="D18" s="54"/>
      <c r="E18" s="54"/>
      <c r="F18" s="55"/>
      <c r="G18" s="5"/>
      <c r="H18" s="5"/>
      <c r="I18" s="30"/>
      <c r="J18" s="30"/>
      <c r="K18" s="30"/>
    </row>
    <row r="19" spans="1:11" s="10" customFormat="1" ht="20.25" customHeight="1" x14ac:dyDescent="0.2">
      <c r="B19" s="28"/>
      <c r="C19" s="22">
        <v>2019</v>
      </c>
      <c r="D19" s="22">
        <v>2020</v>
      </c>
      <c r="E19" s="22">
        <v>2021</v>
      </c>
      <c r="F19" s="22" t="s">
        <v>3</v>
      </c>
      <c r="G19" s="5"/>
      <c r="H19" s="5"/>
      <c r="I19" s="5"/>
    </row>
    <row r="20" spans="1:11" x14ac:dyDescent="0.2">
      <c r="A20" s="41" t="s">
        <v>16</v>
      </c>
      <c r="B20" s="42"/>
      <c r="C20" s="7">
        <v>5</v>
      </c>
      <c r="D20" s="7">
        <v>5</v>
      </c>
      <c r="E20" s="7">
        <v>5</v>
      </c>
      <c r="F20" s="2">
        <f>SUM(C20:E20)</f>
        <v>15</v>
      </c>
    </row>
    <row r="21" spans="1:11" x14ac:dyDescent="0.2">
      <c r="A21" s="41" t="s">
        <v>17</v>
      </c>
      <c r="B21" s="42"/>
      <c r="C21" s="6">
        <v>4</v>
      </c>
      <c r="D21" s="6">
        <v>4</v>
      </c>
      <c r="E21" s="6">
        <v>4</v>
      </c>
      <c r="F21" s="2">
        <f t="shared" ref="F21:F29" si="7">SUM(C21:E21)</f>
        <v>12</v>
      </c>
    </row>
    <row r="22" spans="1:11" x14ac:dyDescent="0.2">
      <c r="A22" s="41" t="s">
        <v>14</v>
      </c>
      <c r="B22" s="42"/>
      <c r="C22" s="7">
        <v>0</v>
      </c>
      <c r="D22" s="7">
        <v>0</v>
      </c>
      <c r="E22" s="7">
        <v>0</v>
      </c>
      <c r="F22" s="2">
        <f t="shared" si="7"/>
        <v>0</v>
      </c>
    </row>
    <row r="23" spans="1:11" x14ac:dyDescent="0.2">
      <c r="A23" s="41" t="s">
        <v>4</v>
      </c>
      <c r="B23" s="42"/>
      <c r="C23" s="7">
        <v>0</v>
      </c>
      <c r="D23" s="7">
        <v>0</v>
      </c>
      <c r="E23" s="7">
        <v>0</v>
      </c>
      <c r="F23" s="2">
        <f t="shared" si="7"/>
        <v>0</v>
      </c>
    </row>
    <row r="24" spans="1:11" x14ac:dyDescent="0.2">
      <c r="A24" s="56" t="s">
        <v>1</v>
      </c>
      <c r="B24" s="57"/>
      <c r="C24" s="7">
        <v>0</v>
      </c>
      <c r="D24" s="7">
        <v>0</v>
      </c>
      <c r="E24" s="7">
        <v>0</v>
      </c>
      <c r="F24" s="2">
        <f t="shared" si="7"/>
        <v>0</v>
      </c>
    </row>
    <row r="25" spans="1:11" x14ac:dyDescent="0.2">
      <c r="A25" s="56" t="s">
        <v>0</v>
      </c>
      <c r="B25" s="57"/>
      <c r="C25" s="7">
        <v>1</v>
      </c>
      <c r="D25" s="7">
        <v>1</v>
      </c>
      <c r="E25" s="7">
        <v>2</v>
      </c>
      <c r="F25" s="2">
        <f t="shared" si="7"/>
        <v>4</v>
      </c>
    </row>
    <row r="26" spans="1:11" x14ac:dyDescent="0.2">
      <c r="A26" s="41" t="s">
        <v>15</v>
      </c>
      <c r="B26" s="42"/>
      <c r="C26" s="7">
        <v>1</v>
      </c>
      <c r="D26" s="7">
        <v>1</v>
      </c>
      <c r="E26" s="7">
        <v>2</v>
      </c>
      <c r="F26" s="2">
        <f t="shared" si="7"/>
        <v>4</v>
      </c>
    </row>
    <row r="27" spans="1:11" x14ac:dyDescent="0.2">
      <c r="A27" s="41" t="s">
        <v>18</v>
      </c>
      <c r="B27" s="42"/>
      <c r="C27" s="7">
        <v>1</v>
      </c>
      <c r="D27" s="7">
        <v>1</v>
      </c>
      <c r="E27" s="7">
        <v>1</v>
      </c>
      <c r="F27" s="2">
        <f t="shared" si="7"/>
        <v>3</v>
      </c>
    </row>
    <row r="28" spans="1:11" x14ac:dyDescent="0.2">
      <c r="A28" s="41" t="s">
        <v>19</v>
      </c>
      <c r="B28" s="42"/>
      <c r="C28" s="7">
        <v>0</v>
      </c>
      <c r="D28" s="7">
        <v>1</v>
      </c>
      <c r="E28" s="7">
        <v>0</v>
      </c>
      <c r="F28" s="2">
        <f t="shared" si="7"/>
        <v>1</v>
      </c>
    </row>
    <row r="29" spans="1:11" x14ac:dyDescent="0.2">
      <c r="A29" s="41" t="s">
        <v>2</v>
      </c>
      <c r="B29" s="42"/>
      <c r="C29" s="7">
        <v>200000</v>
      </c>
      <c r="D29" s="7">
        <v>200000</v>
      </c>
      <c r="E29" s="7">
        <v>200000</v>
      </c>
      <c r="F29" s="2">
        <f t="shared" si="7"/>
        <v>600000</v>
      </c>
    </row>
  </sheetData>
  <mergeCells count="22">
    <mergeCell ref="A28:B28"/>
    <mergeCell ref="A29:B29"/>
    <mergeCell ref="A22:B22"/>
    <mergeCell ref="A23:B23"/>
    <mergeCell ref="A24:B24"/>
    <mergeCell ref="A25:B25"/>
    <mergeCell ref="A26:B26"/>
    <mergeCell ref="A27:B27"/>
    <mergeCell ref="A21:B21"/>
    <mergeCell ref="A1:I1"/>
    <mergeCell ref="C2:F2"/>
    <mergeCell ref="G4:G9"/>
    <mergeCell ref="H4:H9"/>
    <mergeCell ref="I4:I9"/>
    <mergeCell ref="G10:G11"/>
    <mergeCell ref="H10:H11"/>
    <mergeCell ref="I10:I11"/>
    <mergeCell ref="G12:G13"/>
    <mergeCell ref="H12:H13"/>
    <mergeCell ref="I12:I13"/>
    <mergeCell ref="C18:F18"/>
    <mergeCell ref="A20:B20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activeCell="G25" sqref="G25"/>
    </sheetView>
  </sheetViews>
  <sheetFormatPr baseColWidth="10" defaultColWidth="11.42578125" defaultRowHeight="12.75" x14ac:dyDescent="0.2"/>
  <cols>
    <col min="1" max="1" width="20.28515625" style="11" bestFit="1" customWidth="1"/>
    <col min="2" max="2" width="11.5703125" style="5" customWidth="1"/>
    <col min="3" max="5" width="8" style="5" bestFit="1" customWidth="1"/>
    <col min="6" max="6" width="10.28515625" style="5" bestFit="1" customWidth="1"/>
    <col min="7" max="7" width="18.5703125" style="5" customWidth="1"/>
    <col min="8" max="8" width="5.7109375" style="5" bestFit="1" customWidth="1"/>
    <col min="9" max="9" width="23.140625" style="5" customWidth="1"/>
    <col min="10" max="16384" width="11.42578125" style="5"/>
  </cols>
  <sheetData>
    <row r="1" spans="1:11" ht="15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</row>
    <row r="2" spans="1:11" x14ac:dyDescent="0.2">
      <c r="A2" s="23"/>
      <c r="B2" s="27"/>
      <c r="C2" s="44"/>
      <c r="D2" s="44"/>
      <c r="E2" s="44"/>
      <c r="F2" s="44"/>
      <c r="G2" s="31" t="s">
        <v>24</v>
      </c>
      <c r="H2" s="32" t="s">
        <v>13</v>
      </c>
      <c r="I2" s="34" t="s">
        <v>25</v>
      </c>
    </row>
    <row r="3" spans="1:11" x14ac:dyDescent="0.2">
      <c r="A3" s="23"/>
      <c r="B3" s="37" t="s">
        <v>3</v>
      </c>
      <c r="C3" s="37">
        <v>2019</v>
      </c>
      <c r="D3" s="37">
        <v>2020</v>
      </c>
      <c r="E3" s="37">
        <v>2021</v>
      </c>
      <c r="F3" s="37" t="s">
        <v>3</v>
      </c>
      <c r="G3" s="35" t="s">
        <v>3</v>
      </c>
      <c r="H3" s="1"/>
      <c r="I3" s="35" t="s">
        <v>3</v>
      </c>
    </row>
    <row r="4" spans="1:11" x14ac:dyDescent="0.2">
      <c r="A4" s="23" t="s">
        <v>4</v>
      </c>
      <c r="B4" s="40">
        <v>2</v>
      </c>
      <c r="C4" s="2">
        <f t="shared" ref="C4:E5" si="0">C23</f>
        <v>0</v>
      </c>
      <c r="D4" s="2">
        <f t="shared" si="0"/>
        <v>1</v>
      </c>
      <c r="E4" s="2">
        <f t="shared" si="0"/>
        <v>0</v>
      </c>
      <c r="F4" s="2">
        <f>SUM(C4:E4)</f>
        <v>1</v>
      </c>
      <c r="G4" s="45">
        <f>IF(OR(B9="",B9=0),"--",F9/B9)</f>
        <v>0.7142857142857143</v>
      </c>
      <c r="H4" s="48">
        <v>40</v>
      </c>
      <c r="I4" s="51">
        <f>IF(G4="--","--",G4*H4)</f>
        <v>28.571428571428573</v>
      </c>
    </row>
    <row r="5" spans="1:11" x14ac:dyDescent="0.2">
      <c r="A5" s="23" t="s">
        <v>5</v>
      </c>
      <c r="B5" s="40">
        <v>3</v>
      </c>
      <c r="C5" s="2">
        <f t="shared" si="0"/>
        <v>0</v>
      </c>
      <c r="D5" s="2">
        <f t="shared" si="0"/>
        <v>0</v>
      </c>
      <c r="E5" s="2">
        <f t="shared" si="0"/>
        <v>1</v>
      </c>
      <c r="F5" s="2">
        <f t="shared" ref="F5:F14" si="1">SUM(C5:E5)</f>
        <v>1</v>
      </c>
      <c r="G5" s="46"/>
      <c r="H5" s="49"/>
      <c r="I5" s="51"/>
    </row>
    <row r="6" spans="1:11" x14ac:dyDescent="0.2">
      <c r="A6" s="23" t="s">
        <v>6</v>
      </c>
      <c r="B6" s="40">
        <v>17</v>
      </c>
      <c r="C6" s="2">
        <f t="shared" ref="C6:E6" si="2">C20</f>
        <v>5</v>
      </c>
      <c r="D6" s="2">
        <f t="shared" si="2"/>
        <v>5</v>
      </c>
      <c r="E6" s="2">
        <f t="shared" si="2"/>
        <v>5</v>
      </c>
      <c r="F6" s="2">
        <f t="shared" si="1"/>
        <v>15</v>
      </c>
      <c r="G6" s="46"/>
      <c r="H6" s="49"/>
      <c r="I6" s="51"/>
    </row>
    <row r="7" spans="1:11" x14ac:dyDescent="0.2">
      <c r="A7" s="25" t="s">
        <v>12</v>
      </c>
      <c r="B7" s="39">
        <v>0.66</v>
      </c>
      <c r="C7" s="18">
        <f t="shared" ref="C7:E7" si="3">IF(C20="","--",C21/C20)</f>
        <v>0.8</v>
      </c>
      <c r="D7" s="18">
        <f t="shared" si="3"/>
        <v>0.8</v>
      </c>
      <c r="E7" s="18">
        <f t="shared" si="3"/>
        <v>0.6</v>
      </c>
      <c r="F7" s="18">
        <f>IF(F20=0,"--",F21/F20)</f>
        <v>0.73333333333333328</v>
      </c>
      <c r="G7" s="46"/>
      <c r="H7" s="49"/>
      <c r="I7" s="51"/>
    </row>
    <row r="8" spans="1:11" x14ac:dyDescent="0.2">
      <c r="A8" s="23" t="s">
        <v>7</v>
      </c>
      <c r="B8" s="40">
        <v>6</v>
      </c>
      <c r="C8" s="2">
        <f t="shared" ref="C8:E8" si="4">C22</f>
        <v>1</v>
      </c>
      <c r="D8" s="2">
        <f t="shared" si="4"/>
        <v>1</v>
      </c>
      <c r="E8" s="2">
        <f t="shared" si="4"/>
        <v>1</v>
      </c>
      <c r="F8" s="2">
        <f t="shared" si="1"/>
        <v>3</v>
      </c>
      <c r="G8" s="46"/>
      <c r="H8" s="49"/>
      <c r="I8" s="51"/>
    </row>
    <row r="9" spans="1:11" x14ac:dyDescent="0.2">
      <c r="A9" s="23" t="s">
        <v>21</v>
      </c>
      <c r="B9" s="40">
        <f>B4+B5+B6+B8</f>
        <v>28</v>
      </c>
      <c r="C9" s="2">
        <f t="shared" ref="C9:E9" si="5">C4+C5+C6+C8</f>
        <v>6</v>
      </c>
      <c r="D9" s="2">
        <f t="shared" si="5"/>
        <v>7</v>
      </c>
      <c r="E9" s="2">
        <f t="shared" si="5"/>
        <v>7</v>
      </c>
      <c r="F9" s="2">
        <f t="shared" si="1"/>
        <v>20</v>
      </c>
      <c r="G9" s="47"/>
      <c r="H9" s="50"/>
      <c r="I9" s="51"/>
    </row>
    <row r="10" spans="1:11" x14ac:dyDescent="0.2">
      <c r="A10" s="23" t="s">
        <v>8</v>
      </c>
      <c r="B10" s="40">
        <v>5</v>
      </c>
      <c r="C10" s="2">
        <f t="shared" ref="C10:E14" si="6">C25</f>
        <v>2</v>
      </c>
      <c r="D10" s="2">
        <f t="shared" si="6"/>
        <v>1</v>
      </c>
      <c r="E10" s="2">
        <f t="shared" si="6"/>
        <v>2</v>
      </c>
      <c r="F10" s="2">
        <f t="shared" si="1"/>
        <v>5</v>
      </c>
      <c r="G10" s="45">
        <f>IF(OR(B10="",B10=0),"--",F10/B10)</f>
        <v>1</v>
      </c>
      <c r="H10" s="48">
        <v>5</v>
      </c>
      <c r="I10" s="51">
        <f>IF(G10="--","--",G10*H10)</f>
        <v>5</v>
      </c>
    </row>
    <row r="11" spans="1:11" x14ac:dyDescent="0.2">
      <c r="A11" s="23" t="s">
        <v>9</v>
      </c>
      <c r="B11" s="40">
        <v>3</v>
      </c>
      <c r="C11" s="2">
        <f t="shared" si="6"/>
        <v>0</v>
      </c>
      <c r="D11" s="2">
        <f t="shared" si="6"/>
        <v>1</v>
      </c>
      <c r="E11" s="2">
        <f t="shared" si="6"/>
        <v>1</v>
      </c>
      <c r="F11" s="2">
        <f t="shared" si="1"/>
        <v>2</v>
      </c>
      <c r="G11" s="47"/>
      <c r="H11" s="50"/>
      <c r="I11" s="51"/>
    </row>
    <row r="12" spans="1:11" x14ac:dyDescent="0.2">
      <c r="A12" s="25" t="s">
        <v>10</v>
      </c>
      <c r="B12" s="40">
        <v>4</v>
      </c>
      <c r="C12" s="2">
        <f t="shared" si="6"/>
        <v>1</v>
      </c>
      <c r="D12" s="2">
        <f t="shared" si="6"/>
        <v>1</v>
      </c>
      <c r="E12" s="2">
        <f t="shared" si="6"/>
        <v>1</v>
      </c>
      <c r="F12" s="2">
        <f t="shared" si="1"/>
        <v>3</v>
      </c>
      <c r="G12" s="52">
        <f>IF(AND(OR(B12="",B12=0),(OR(B13="",B13=0))),"--",(F12+F13)/(B12+B13))</f>
        <v>0.8</v>
      </c>
      <c r="H12" s="48">
        <v>5</v>
      </c>
      <c r="I12" s="51">
        <f>IF(G12="--","--",G12*H12)</f>
        <v>4</v>
      </c>
    </row>
    <row r="13" spans="1:11" x14ac:dyDescent="0.2">
      <c r="A13" s="25" t="s">
        <v>11</v>
      </c>
      <c r="B13" s="40">
        <v>1</v>
      </c>
      <c r="C13" s="2">
        <f t="shared" si="6"/>
        <v>0</v>
      </c>
      <c r="D13" s="2">
        <f t="shared" si="6"/>
        <v>1</v>
      </c>
      <c r="E13" s="2">
        <f t="shared" si="6"/>
        <v>0</v>
      </c>
      <c r="F13" s="2">
        <f t="shared" si="1"/>
        <v>1</v>
      </c>
      <c r="G13" s="53"/>
      <c r="H13" s="50"/>
      <c r="I13" s="51"/>
    </row>
    <row r="14" spans="1:11" x14ac:dyDescent="0.2">
      <c r="A14" s="23" t="s">
        <v>2</v>
      </c>
      <c r="B14" s="38">
        <v>828000</v>
      </c>
      <c r="C14" s="2">
        <f t="shared" si="6"/>
        <v>250000</v>
      </c>
      <c r="D14" s="2">
        <f t="shared" si="6"/>
        <v>250000</v>
      </c>
      <c r="E14" s="2">
        <f t="shared" si="6"/>
        <v>300000</v>
      </c>
      <c r="F14" s="2">
        <f t="shared" si="1"/>
        <v>800000</v>
      </c>
      <c r="G14" s="19">
        <f>IF(OR(B14="",B14=0),"--",F14/B14)</f>
        <v>0.96618357487922701</v>
      </c>
      <c r="H14" s="17">
        <v>20</v>
      </c>
      <c r="I14" s="19">
        <f>IF(G14="--","--",G14*H14)</f>
        <v>19.323671497584542</v>
      </c>
    </row>
    <row r="15" spans="1:11" x14ac:dyDescent="0.2">
      <c r="A15" s="12"/>
      <c r="B15" s="8"/>
      <c r="C15" s="13"/>
      <c r="D15" s="13"/>
      <c r="E15" s="13"/>
      <c r="F15" s="3"/>
      <c r="G15" s="4"/>
      <c r="H15" s="4"/>
      <c r="I15" s="20">
        <f>SUM(I4:I14)</f>
        <v>56.895100069013111</v>
      </c>
      <c r="K15" s="10"/>
    </row>
    <row r="16" spans="1:11" s="16" customFormat="1" x14ac:dyDescent="0.2">
      <c r="A16" s="14"/>
      <c r="B16" s="15"/>
      <c r="C16" s="9"/>
      <c r="D16" s="9"/>
      <c r="E16" s="9"/>
      <c r="F16" s="15"/>
      <c r="G16" s="5"/>
      <c r="H16" s="5"/>
      <c r="I16" s="29" t="s">
        <v>22</v>
      </c>
      <c r="J16" s="33"/>
      <c r="K16" s="33"/>
    </row>
    <row r="17" spans="1:11" s="16" customFormat="1" ht="13.5" thickBot="1" x14ac:dyDescent="0.25">
      <c r="A17" s="14"/>
      <c r="B17" s="15"/>
      <c r="C17" s="9"/>
      <c r="D17" s="9"/>
      <c r="E17" s="9"/>
      <c r="F17" s="15"/>
      <c r="G17" s="5"/>
      <c r="H17" s="5"/>
      <c r="I17" s="30" t="s">
        <v>23</v>
      </c>
      <c r="J17" s="30"/>
      <c r="K17" s="30"/>
    </row>
    <row r="18" spans="1:11" s="10" customFormat="1" ht="15.75" customHeight="1" thickBot="1" x14ac:dyDescent="0.25">
      <c r="B18" s="36"/>
      <c r="C18" s="54"/>
      <c r="D18" s="54"/>
      <c r="E18" s="54"/>
      <c r="F18" s="55"/>
      <c r="G18" s="5"/>
      <c r="H18" s="5"/>
      <c r="I18" s="30"/>
      <c r="J18" s="30"/>
      <c r="K18" s="30"/>
    </row>
    <row r="19" spans="1:11" s="10" customFormat="1" ht="20.25" customHeight="1" x14ac:dyDescent="0.2">
      <c r="B19" s="28"/>
      <c r="C19" s="22">
        <v>2019</v>
      </c>
      <c r="D19" s="22">
        <v>2020</v>
      </c>
      <c r="E19" s="22">
        <v>2021</v>
      </c>
      <c r="F19" s="22" t="s">
        <v>3</v>
      </c>
      <c r="G19" s="5"/>
      <c r="H19" s="5"/>
      <c r="I19" s="5"/>
    </row>
    <row r="20" spans="1:11" x14ac:dyDescent="0.2">
      <c r="A20" s="41" t="s">
        <v>16</v>
      </c>
      <c r="B20" s="42"/>
      <c r="C20" s="7">
        <v>5</v>
      </c>
      <c r="D20" s="7">
        <v>5</v>
      </c>
      <c r="E20" s="7">
        <v>5</v>
      </c>
      <c r="F20" s="2">
        <f>SUM(C20:E20)</f>
        <v>15</v>
      </c>
    </row>
    <row r="21" spans="1:11" x14ac:dyDescent="0.2">
      <c r="A21" s="41" t="s">
        <v>17</v>
      </c>
      <c r="B21" s="42"/>
      <c r="C21" s="6">
        <v>4</v>
      </c>
      <c r="D21" s="6">
        <v>4</v>
      </c>
      <c r="E21" s="6">
        <v>3</v>
      </c>
      <c r="F21" s="2">
        <f t="shared" ref="F21:F29" si="7">SUM(C21:E21)</f>
        <v>11</v>
      </c>
    </row>
    <row r="22" spans="1:11" x14ac:dyDescent="0.2">
      <c r="A22" s="41" t="s">
        <v>14</v>
      </c>
      <c r="B22" s="42"/>
      <c r="C22" s="7">
        <v>1</v>
      </c>
      <c r="D22" s="7">
        <v>1</v>
      </c>
      <c r="E22" s="7">
        <v>1</v>
      </c>
      <c r="F22" s="2">
        <f t="shared" si="7"/>
        <v>3</v>
      </c>
    </row>
    <row r="23" spans="1:11" x14ac:dyDescent="0.2">
      <c r="A23" s="41" t="s">
        <v>4</v>
      </c>
      <c r="B23" s="42"/>
      <c r="C23" s="7">
        <v>0</v>
      </c>
      <c r="D23" s="7">
        <v>1</v>
      </c>
      <c r="E23" s="7">
        <v>0</v>
      </c>
      <c r="F23" s="2">
        <f t="shared" si="7"/>
        <v>1</v>
      </c>
    </row>
    <row r="24" spans="1:11" x14ac:dyDescent="0.2">
      <c r="A24" s="56" t="s">
        <v>1</v>
      </c>
      <c r="B24" s="57"/>
      <c r="C24" s="7">
        <v>0</v>
      </c>
      <c r="D24" s="7">
        <v>0</v>
      </c>
      <c r="E24" s="7">
        <v>1</v>
      </c>
      <c r="F24" s="2">
        <f t="shared" si="7"/>
        <v>1</v>
      </c>
    </row>
    <row r="25" spans="1:11" x14ac:dyDescent="0.2">
      <c r="A25" s="56" t="s">
        <v>0</v>
      </c>
      <c r="B25" s="57"/>
      <c r="C25" s="7">
        <v>2</v>
      </c>
      <c r="D25" s="7">
        <v>1</v>
      </c>
      <c r="E25" s="7">
        <v>2</v>
      </c>
      <c r="F25" s="2">
        <f t="shared" si="7"/>
        <v>5</v>
      </c>
    </row>
    <row r="26" spans="1:11" x14ac:dyDescent="0.2">
      <c r="A26" s="41" t="s">
        <v>15</v>
      </c>
      <c r="B26" s="42"/>
      <c r="C26" s="7">
        <v>0</v>
      </c>
      <c r="D26" s="7">
        <v>1</v>
      </c>
      <c r="E26" s="7">
        <v>1</v>
      </c>
      <c r="F26" s="2">
        <f t="shared" si="7"/>
        <v>2</v>
      </c>
    </row>
    <row r="27" spans="1:11" x14ac:dyDescent="0.2">
      <c r="A27" s="41" t="s">
        <v>18</v>
      </c>
      <c r="B27" s="42"/>
      <c r="C27" s="7">
        <v>1</v>
      </c>
      <c r="D27" s="7">
        <v>1</v>
      </c>
      <c r="E27" s="7">
        <v>1</v>
      </c>
      <c r="F27" s="2">
        <f t="shared" si="7"/>
        <v>3</v>
      </c>
    </row>
    <row r="28" spans="1:11" x14ac:dyDescent="0.2">
      <c r="A28" s="41" t="s">
        <v>19</v>
      </c>
      <c r="B28" s="42"/>
      <c r="C28" s="7">
        <v>0</v>
      </c>
      <c r="D28" s="7">
        <v>1</v>
      </c>
      <c r="E28" s="7">
        <v>0</v>
      </c>
      <c r="F28" s="2">
        <f t="shared" si="7"/>
        <v>1</v>
      </c>
    </row>
    <row r="29" spans="1:11" x14ac:dyDescent="0.2">
      <c r="A29" s="41" t="s">
        <v>2</v>
      </c>
      <c r="B29" s="42"/>
      <c r="C29" s="7">
        <v>250000</v>
      </c>
      <c r="D29" s="7">
        <v>250000</v>
      </c>
      <c r="E29" s="7">
        <v>300000</v>
      </c>
      <c r="F29" s="2">
        <f t="shared" si="7"/>
        <v>800000</v>
      </c>
    </row>
  </sheetData>
  <mergeCells count="22">
    <mergeCell ref="A28:B28"/>
    <mergeCell ref="A29:B29"/>
    <mergeCell ref="A22:B22"/>
    <mergeCell ref="A23:B23"/>
    <mergeCell ref="A24:B24"/>
    <mergeCell ref="A25:B25"/>
    <mergeCell ref="A26:B26"/>
    <mergeCell ref="A27:B27"/>
    <mergeCell ref="A21:B21"/>
    <mergeCell ref="A1:I1"/>
    <mergeCell ref="C2:F2"/>
    <mergeCell ref="G4:G9"/>
    <mergeCell ref="H4:H9"/>
    <mergeCell ref="I4:I9"/>
    <mergeCell ref="G10:G11"/>
    <mergeCell ref="H10:H11"/>
    <mergeCell ref="I10:I11"/>
    <mergeCell ref="G12:G13"/>
    <mergeCell ref="H12:H13"/>
    <mergeCell ref="I12:I13"/>
    <mergeCell ref="C18:F18"/>
    <mergeCell ref="A20:B20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activeCell="H25" sqref="H25"/>
    </sheetView>
  </sheetViews>
  <sheetFormatPr baseColWidth="10" defaultColWidth="11.42578125" defaultRowHeight="12.75" x14ac:dyDescent="0.2"/>
  <cols>
    <col min="1" max="1" width="20.28515625" style="11" bestFit="1" customWidth="1"/>
    <col min="2" max="2" width="11.5703125" style="5" customWidth="1"/>
    <col min="3" max="5" width="8" style="5" bestFit="1" customWidth="1"/>
    <col min="6" max="6" width="10.28515625" style="5" bestFit="1" customWidth="1"/>
    <col min="7" max="7" width="18.5703125" style="5" customWidth="1"/>
    <col min="8" max="8" width="5.7109375" style="5" bestFit="1" customWidth="1"/>
    <col min="9" max="9" width="23.140625" style="5" customWidth="1"/>
    <col min="10" max="16384" width="11.42578125" style="5"/>
  </cols>
  <sheetData>
    <row r="1" spans="1:11" ht="15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</row>
    <row r="2" spans="1:11" x14ac:dyDescent="0.2">
      <c r="A2" s="23"/>
      <c r="B2" s="27"/>
      <c r="C2" s="44"/>
      <c r="D2" s="44"/>
      <c r="E2" s="44"/>
      <c r="F2" s="44"/>
      <c r="G2" s="31" t="s">
        <v>24</v>
      </c>
      <c r="H2" s="32" t="s">
        <v>13</v>
      </c>
      <c r="I2" s="34" t="s">
        <v>25</v>
      </c>
    </row>
    <row r="3" spans="1:11" x14ac:dyDescent="0.2">
      <c r="A3" s="23"/>
      <c r="B3" s="37" t="s">
        <v>3</v>
      </c>
      <c r="C3" s="37">
        <v>2019</v>
      </c>
      <c r="D3" s="37">
        <v>2020</v>
      </c>
      <c r="E3" s="37">
        <v>2021</v>
      </c>
      <c r="F3" s="37" t="s">
        <v>3</v>
      </c>
      <c r="G3" s="35" t="s">
        <v>3</v>
      </c>
      <c r="H3" s="1"/>
      <c r="I3" s="35" t="s">
        <v>3</v>
      </c>
    </row>
    <row r="4" spans="1:11" x14ac:dyDescent="0.2">
      <c r="A4" s="23" t="s">
        <v>4</v>
      </c>
      <c r="B4" s="40">
        <v>2</v>
      </c>
      <c r="C4" s="2">
        <f t="shared" ref="C4:E5" si="0">C23</f>
        <v>0</v>
      </c>
      <c r="D4" s="2">
        <f t="shared" si="0"/>
        <v>1</v>
      </c>
      <c r="E4" s="2">
        <f t="shared" si="0"/>
        <v>0</v>
      </c>
      <c r="F4" s="2">
        <f>SUM(C4:E4)</f>
        <v>1</v>
      </c>
      <c r="G4" s="45">
        <f>IF(OR(B9="",B9=0),"--",F9/B9)</f>
        <v>1.1785714285714286</v>
      </c>
      <c r="H4" s="48">
        <v>40</v>
      </c>
      <c r="I4" s="51">
        <f>IF(G4="--","--",G4*H4)</f>
        <v>47.142857142857146</v>
      </c>
    </row>
    <row r="5" spans="1:11" x14ac:dyDescent="0.2">
      <c r="A5" s="23" t="s">
        <v>5</v>
      </c>
      <c r="B5" s="40">
        <v>3</v>
      </c>
      <c r="C5" s="2">
        <f t="shared" si="0"/>
        <v>1</v>
      </c>
      <c r="D5" s="2">
        <f t="shared" si="0"/>
        <v>1</v>
      </c>
      <c r="E5" s="2">
        <f t="shared" si="0"/>
        <v>1</v>
      </c>
      <c r="F5" s="2">
        <f t="shared" ref="F5:F14" si="1">SUM(C5:E5)</f>
        <v>3</v>
      </c>
      <c r="G5" s="46"/>
      <c r="H5" s="49"/>
      <c r="I5" s="51"/>
    </row>
    <row r="6" spans="1:11" x14ac:dyDescent="0.2">
      <c r="A6" s="23" t="s">
        <v>6</v>
      </c>
      <c r="B6" s="40">
        <v>17</v>
      </c>
      <c r="C6" s="2">
        <f t="shared" ref="C6:E6" si="2">C20</f>
        <v>8</v>
      </c>
      <c r="D6" s="2">
        <f t="shared" si="2"/>
        <v>8</v>
      </c>
      <c r="E6" s="2">
        <f t="shared" si="2"/>
        <v>8</v>
      </c>
      <c r="F6" s="2">
        <f t="shared" si="1"/>
        <v>24</v>
      </c>
      <c r="G6" s="46"/>
      <c r="H6" s="49"/>
      <c r="I6" s="51"/>
    </row>
    <row r="7" spans="1:11" x14ac:dyDescent="0.2">
      <c r="A7" s="25" t="s">
        <v>12</v>
      </c>
      <c r="B7" s="39">
        <v>0.66</v>
      </c>
      <c r="C7" s="18">
        <f t="shared" ref="C7:E7" si="3">IF(C20="","--",C21/C20)</f>
        <v>0.625</v>
      </c>
      <c r="D7" s="18">
        <f t="shared" si="3"/>
        <v>0.625</v>
      </c>
      <c r="E7" s="18">
        <f t="shared" si="3"/>
        <v>0.75</v>
      </c>
      <c r="F7" s="18">
        <f>IF(F20=0,"--",F21/F20)</f>
        <v>0.66666666666666663</v>
      </c>
      <c r="G7" s="46"/>
      <c r="H7" s="49"/>
      <c r="I7" s="51"/>
    </row>
    <row r="8" spans="1:11" x14ac:dyDescent="0.2">
      <c r="A8" s="23" t="s">
        <v>7</v>
      </c>
      <c r="B8" s="40">
        <v>6</v>
      </c>
      <c r="C8" s="2">
        <f t="shared" ref="C8:E8" si="4">C22</f>
        <v>2</v>
      </c>
      <c r="D8" s="2">
        <f t="shared" si="4"/>
        <v>2</v>
      </c>
      <c r="E8" s="2">
        <f t="shared" si="4"/>
        <v>1</v>
      </c>
      <c r="F8" s="2">
        <f t="shared" si="1"/>
        <v>5</v>
      </c>
      <c r="G8" s="46"/>
      <c r="H8" s="49"/>
      <c r="I8" s="51"/>
    </row>
    <row r="9" spans="1:11" x14ac:dyDescent="0.2">
      <c r="A9" s="23" t="s">
        <v>21</v>
      </c>
      <c r="B9" s="40">
        <f>B4+B5+B6+B8</f>
        <v>28</v>
      </c>
      <c r="C9" s="2">
        <f t="shared" ref="C9:E9" si="5">C4+C5+C6+C8</f>
        <v>11</v>
      </c>
      <c r="D9" s="2">
        <f t="shared" si="5"/>
        <v>12</v>
      </c>
      <c r="E9" s="2">
        <f t="shared" si="5"/>
        <v>10</v>
      </c>
      <c r="F9" s="2">
        <f t="shared" si="1"/>
        <v>33</v>
      </c>
      <c r="G9" s="47"/>
      <c r="H9" s="50"/>
      <c r="I9" s="51"/>
    </row>
    <row r="10" spans="1:11" x14ac:dyDescent="0.2">
      <c r="A10" s="23" t="s">
        <v>8</v>
      </c>
      <c r="B10" s="40">
        <v>5</v>
      </c>
      <c r="C10" s="2">
        <f t="shared" ref="C10:E14" si="6">C25</f>
        <v>1</v>
      </c>
      <c r="D10" s="2">
        <f t="shared" si="6"/>
        <v>1</v>
      </c>
      <c r="E10" s="2">
        <f t="shared" si="6"/>
        <v>1</v>
      </c>
      <c r="F10" s="2">
        <f t="shared" si="1"/>
        <v>3</v>
      </c>
      <c r="G10" s="45">
        <f>IF(OR(B10="",B10=0),"--",F10/B10)</f>
        <v>0.6</v>
      </c>
      <c r="H10" s="48">
        <v>5</v>
      </c>
      <c r="I10" s="51">
        <f>IF(G10="--","--",G10*H10)</f>
        <v>3</v>
      </c>
    </row>
    <row r="11" spans="1:11" x14ac:dyDescent="0.2">
      <c r="A11" s="23" t="s">
        <v>9</v>
      </c>
      <c r="B11" s="40">
        <v>3</v>
      </c>
      <c r="C11" s="2">
        <f t="shared" si="6"/>
        <v>0</v>
      </c>
      <c r="D11" s="2">
        <f t="shared" si="6"/>
        <v>1</v>
      </c>
      <c r="E11" s="2">
        <f t="shared" si="6"/>
        <v>1</v>
      </c>
      <c r="F11" s="2">
        <f t="shared" si="1"/>
        <v>2</v>
      </c>
      <c r="G11" s="47"/>
      <c r="H11" s="50"/>
      <c r="I11" s="51"/>
    </row>
    <row r="12" spans="1:11" x14ac:dyDescent="0.2">
      <c r="A12" s="25" t="s">
        <v>10</v>
      </c>
      <c r="B12" s="40">
        <v>4</v>
      </c>
      <c r="C12" s="2">
        <f t="shared" si="6"/>
        <v>1</v>
      </c>
      <c r="D12" s="2">
        <f t="shared" si="6"/>
        <v>1</v>
      </c>
      <c r="E12" s="2">
        <f t="shared" si="6"/>
        <v>1</v>
      </c>
      <c r="F12" s="2">
        <f t="shared" si="1"/>
        <v>3</v>
      </c>
      <c r="G12" s="52">
        <f>IF(AND(OR(B12="",B12=0),(OR(B13="",B13=0))),"--",(F12+F13)/(B12+B13))</f>
        <v>0.8</v>
      </c>
      <c r="H12" s="48">
        <v>5</v>
      </c>
      <c r="I12" s="51">
        <f>IF(G12="--","--",G12*H12)</f>
        <v>4</v>
      </c>
    </row>
    <row r="13" spans="1:11" x14ac:dyDescent="0.2">
      <c r="A13" s="25" t="s">
        <v>11</v>
      </c>
      <c r="B13" s="40">
        <v>1</v>
      </c>
      <c r="C13" s="2">
        <f t="shared" si="6"/>
        <v>0</v>
      </c>
      <c r="D13" s="2">
        <f t="shared" si="6"/>
        <v>1</v>
      </c>
      <c r="E13" s="2">
        <f t="shared" si="6"/>
        <v>0</v>
      </c>
      <c r="F13" s="2">
        <f t="shared" si="1"/>
        <v>1</v>
      </c>
      <c r="G13" s="53"/>
      <c r="H13" s="50"/>
      <c r="I13" s="51"/>
    </row>
    <row r="14" spans="1:11" x14ac:dyDescent="0.2">
      <c r="A14" s="23" t="s">
        <v>2</v>
      </c>
      <c r="B14" s="38">
        <v>828000</v>
      </c>
      <c r="C14" s="2">
        <f t="shared" si="6"/>
        <v>150000</v>
      </c>
      <c r="D14" s="2">
        <f t="shared" si="6"/>
        <v>150000</v>
      </c>
      <c r="E14" s="2">
        <f t="shared" si="6"/>
        <v>200000</v>
      </c>
      <c r="F14" s="2">
        <f t="shared" si="1"/>
        <v>500000</v>
      </c>
      <c r="G14" s="19">
        <f>IF(OR(B14="",B14=0),"--",F14/B14)</f>
        <v>0.60386473429951693</v>
      </c>
      <c r="H14" s="17">
        <v>20</v>
      </c>
      <c r="I14" s="19">
        <f>IF(G14="--","--",G14*H14)</f>
        <v>12.077294685990339</v>
      </c>
    </row>
    <row r="15" spans="1:11" x14ac:dyDescent="0.2">
      <c r="A15" s="12"/>
      <c r="B15" s="8"/>
      <c r="C15" s="13"/>
      <c r="D15" s="13"/>
      <c r="E15" s="13"/>
      <c r="F15" s="3"/>
      <c r="G15" s="4"/>
      <c r="H15" s="4"/>
      <c r="I15" s="20">
        <f>SUM(I4:I14)</f>
        <v>66.220151828847492</v>
      </c>
      <c r="K15" s="10"/>
    </row>
    <row r="16" spans="1:11" s="16" customFormat="1" x14ac:dyDescent="0.2">
      <c r="A16" s="14"/>
      <c r="B16" s="15"/>
      <c r="C16" s="9"/>
      <c r="D16" s="9"/>
      <c r="E16" s="9"/>
      <c r="F16" s="15"/>
      <c r="G16" s="5"/>
      <c r="H16" s="5"/>
      <c r="I16" s="29" t="s">
        <v>22</v>
      </c>
      <c r="J16" s="33"/>
      <c r="K16" s="33"/>
    </row>
    <row r="17" spans="1:11" s="16" customFormat="1" ht="13.5" thickBot="1" x14ac:dyDescent="0.25">
      <c r="A17" s="14"/>
      <c r="B17" s="15"/>
      <c r="C17" s="9"/>
      <c r="D17" s="9"/>
      <c r="E17" s="9"/>
      <c r="F17" s="15"/>
      <c r="G17" s="5"/>
      <c r="H17" s="5"/>
      <c r="I17" s="30" t="s">
        <v>23</v>
      </c>
      <c r="J17" s="30"/>
      <c r="K17" s="30"/>
    </row>
    <row r="18" spans="1:11" s="10" customFormat="1" ht="15.75" customHeight="1" thickBot="1" x14ac:dyDescent="0.25">
      <c r="B18" s="36"/>
      <c r="C18" s="54"/>
      <c r="D18" s="54"/>
      <c r="E18" s="54"/>
      <c r="F18" s="55"/>
      <c r="G18" s="5"/>
      <c r="H18" s="5"/>
      <c r="I18" s="30"/>
      <c r="J18" s="30"/>
      <c r="K18" s="30"/>
    </row>
    <row r="19" spans="1:11" s="10" customFormat="1" ht="20.25" customHeight="1" x14ac:dyDescent="0.2">
      <c r="B19" s="28"/>
      <c r="C19" s="22">
        <v>2019</v>
      </c>
      <c r="D19" s="22">
        <v>2020</v>
      </c>
      <c r="E19" s="22">
        <v>2021</v>
      </c>
      <c r="F19" s="22" t="s">
        <v>3</v>
      </c>
      <c r="G19" s="5"/>
      <c r="H19" s="5"/>
      <c r="I19" s="5"/>
    </row>
    <row r="20" spans="1:11" x14ac:dyDescent="0.2">
      <c r="A20" s="41" t="s">
        <v>16</v>
      </c>
      <c r="B20" s="42"/>
      <c r="C20" s="7">
        <v>8</v>
      </c>
      <c r="D20" s="7">
        <v>8</v>
      </c>
      <c r="E20" s="7">
        <v>8</v>
      </c>
      <c r="F20" s="2">
        <f>SUM(C20:E20)</f>
        <v>24</v>
      </c>
    </row>
    <row r="21" spans="1:11" x14ac:dyDescent="0.2">
      <c r="A21" s="41" t="s">
        <v>17</v>
      </c>
      <c r="B21" s="42"/>
      <c r="C21" s="6">
        <v>5</v>
      </c>
      <c r="D21" s="6">
        <v>5</v>
      </c>
      <c r="E21" s="6">
        <v>6</v>
      </c>
      <c r="F21" s="2">
        <f t="shared" ref="F21:F29" si="7">SUM(C21:E21)</f>
        <v>16</v>
      </c>
    </row>
    <row r="22" spans="1:11" x14ac:dyDescent="0.2">
      <c r="A22" s="41" t="s">
        <v>14</v>
      </c>
      <c r="B22" s="42"/>
      <c r="C22" s="7">
        <v>2</v>
      </c>
      <c r="D22" s="7">
        <v>2</v>
      </c>
      <c r="E22" s="7">
        <v>1</v>
      </c>
      <c r="F22" s="2">
        <f t="shared" si="7"/>
        <v>5</v>
      </c>
    </row>
    <row r="23" spans="1:11" x14ac:dyDescent="0.2">
      <c r="A23" s="41" t="s">
        <v>4</v>
      </c>
      <c r="B23" s="42"/>
      <c r="C23" s="7">
        <v>0</v>
      </c>
      <c r="D23" s="7">
        <v>1</v>
      </c>
      <c r="E23" s="7">
        <v>0</v>
      </c>
      <c r="F23" s="2">
        <f t="shared" si="7"/>
        <v>1</v>
      </c>
    </row>
    <row r="24" spans="1:11" x14ac:dyDescent="0.2">
      <c r="A24" s="56" t="s">
        <v>1</v>
      </c>
      <c r="B24" s="57"/>
      <c r="C24" s="7">
        <v>1</v>
      </c>
      <c r="D24" s="7">
        <v>1</v>
      </c>
      <c r="E24" s="7">
        <v>1</v>
      </c>
      <c r="F24" s="2">
        <f t="shared" si="7"/>
        <v>3</v>
      </c>
    </row>
    <row r="25" spans="1:11" x14ac:dyDescent="0.2">
      <c r="A25" s="56" t="s">
        <v>0</v>
      </c>
      <c r="B25" s="57"/>
      <c r="C25" s="7">
        <v>1</v>
      </c>
      <c r="D25" s="7">
        <v>1</v>
      </c>
      <c r="E25" s="7">
        <v>1</v>
      </c>
      <c r="F25" s="2">
        <f t="shared" si="7"/>
        <v>3</v>
      </c>
    </row>
    <row r="26" spans="1:11" x14ac:dyDescent="0.2">
      <c r="A26" s="41" t="s">
        <v>15</v>
      </c>
      <c r="B26" s="42"/>
      <c r="C26" s="7">
        <v>0</v>
      </c>
      <c r="D26" s="7">
        <v>1</v>
      </c>
      <c r="E26" s="7">
        <v>1</v>
      </c>
      <c r="F26" s="2">
        <f t="shared" si="7"/>
        <v>2</v>
      </c>
    </row>
    <row r="27" spans="1:11" x14ac:dyDescent="0.2">
      <c r="A27" s="41" t="s">
        <v>18</v>
      </c>
      <c r="B27" s="42"/>
      <c r="C27" s="7">
        <v>1</v>
      </c>
      <c r="D27" s="7">
        <v>1</v>
      </c>
      <c r="E27" s="7">
        <v>1</v>
      </c>
      <c r="F27" s="2">
        <f t="shared" si="7"/>
        <v>3</v>
      </c>
    </row>
    <row r="28" spans="1:11" x14ac:dyDescent="0.2">
      <c r="A28" s="41" t="s">
        <v>19</v>
      </c>
      <c r="B28" s="42"/>
      <c r="C28" s="7">
        <v>0</v>
      </c>
      <c r="D28" s="7">
        <v>1</v>
      </c>
      <c r="E28" s="7">
        <v>0</v>
      </c>
      <c r="F28" s="2">
        <f t="shared" si="7"/>
        <v>1</v>
      </c>
    </row>
    <row r="29" spans="1:11" x14ac:dyDescent="0.2">
      <c r="A29" s="41" t="s">
        <v>2</v>
      </c>
      <c r="B29" s="42"/>
      <c r="C29" s="7">
        <v>150000</v>
      </c>
      <c r="D29" s="7">
        <v>150000</v>
      </c>
      <c r="E29" s="7">
        <v>200000</v>
      </c>
      <c r="F29" s="2">
        <f t="shared" si="7"/>
        <v>500000</v>
      </c>
    </row>
  </sheetData>
  <mergeCells count="22">
    <mergeCell ref="A28:B28"/>
    <mergeCell ref="A29:B29"/>
    <mergeCell ref="A22:B22"/>
    <mergeCell ref="A23:B23"/>
    <mergeCell ref="A24:B24"/>
    <mergeCell ref="A25:B25"/>
    <mergeCell ref="A26:B26"/>
    <mergeCell ref="A27:B27"/>
    <mergeCell ref="A21:B21"/>
    <mergeCell ref="A1:I1"/>
    <mergeCell ref="C2:F2"/>
    <mergeCell ref="G4:G9"/>
    <mergeCell ref="H4:H9"/>
    <mergeCell ref="I4:I9"/>
    <mergeCell ref="G10:G11"/>
    <mergeCell ref="H10:H11"/>
    <mergeCell ref="I10:I11"/>
    <mergeCell ref="G12:G13"/>
    <mergeCell ref="H12:H13"/>
    <mergeCell ref="I12:I13"/>
    <mergeCell ref="C18:F18"/>
    <mergeCell ref="A20:B20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activeCell="H27" sqref="H27"/>
    </sheetView>
  </sheetViews>
  <sheetFormatPr baseColWidth="10" defaultColWidth="11.42578125" defaultRowHeight="12.75" x14ac:dyDescent="0.2"/>
  <cols>
    <col min="1" max="1" width="20.28515625" style="11" bestFit="1" customWidth="1"/>
    <col min="2" max="2" width="11.5703125" style="5" customWidth="1"/>
    <col min="3" max="5" width="8" style="5" bestFit="1" customWidth="1"/>
    <col min="6" max="6" width="10.28515625" style="5" bestFit="1" customWidth="1"/>
    <col min="7" max="7" width="18.5703125" style="5" customWidth="1"/>
    <col min="8" max="8" width="5.7109375" style="5" bestFit="1" customWidth="1"/>
    <col min="9" max="9" width="23.140625" style="5" customWidth="1"/>
    <col min="10" max="16384" width="11.42578125" style="5"/>
  </cols>
  <sheetData>
    <row r="1" spans="1:11" ht="15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</row>
    <row r="2" spans="1:11" x14ac:dyDescent="0.2">
      <c r="A2" s="23"/>
      <c r="B2" s="27"/>
      <c r="C2" s="44"/>
      <c r="D2" s="44"/>
      <c r="E2" s="44"/>
      <c r="F2" s="44"/>
      <c r="G2" s="31" t="s">
        <v>24</v>
      </c>
      <c r="H2" s="32" t="s">
        <v>13</v>
      </c>
      <c r="I2" s="34" t="s">
        <v>25</v>
      </c>
    </row>
    <row r="3" spans="1:11" x14ac:dyDescent="0.2">
      <c r="A3" s="23"/>
      <c r="B3" s="37" t="s">
        <v>3</v>
      </c>
      <c r="C3" s="37">
        <v>2019</v>
      </c>
      <c r="D3" s="37">
        <v>2020</v>
      </c>
      <c r="E3" s="37">
        <v>2021</v>
      </c>
      <c r="F3" s="37" t="s">
        <v>3</v>
      </c>
      <c r="G3" s="35" t="s">
        <v>3</v>
      </c>
      <c r="H3" s="1"/>
      <c r="I3" s="35" t="s">
        <v>3</v>
      </c>
    </row>
    <row r="4" spans="1:11" x14ac:dyDescent="0.2">
      <c r="A4" s="23" t="s">
        <v>4</v>
      </c>
      <c r="B4" s="40">
        <v>2</v>
      </c>
      <c r="C4" s="2">
        <f t="shared" ref="C4:E5" si="0">C23</f>
        <v>0</v>
      </c>
      <c r="D4" s="2">
        <f t="shared" si="0"/>
        <v>1</v>
      </c>
      <c r="E4" s="2">
        <f t="shared" si="0"/>
        <v>0</v>
      </c>
      <c r="F4" s="2">
        <f>SUM(C4:E4)</f>
        <v>1</v>
      </c>
      <c r="G4" s="45">
        <f>IF(OR(B9="",B9=0),"--",F9/B9)</f>
        <v>1.0357142857142858</v>
      </c>
      <c r="H4" s="48">
        <v>40</v>
      </c>
      <c r="I4" s="51">
        <f>IF(G4="--","--",G4*H4)</f>
        <v>41.428571428571431</v>
      </c>
    </row>
    <row r="5" spans="1:11" x14ac:dyDescent="0.2">
      <c r="A5" s="23" t="s">
        <v>5</v>
      </c>
      <c r="B5" s="40">
        <v>3</v>
      </c>
      <c r="C5" s="2">
        <f t="shared" si="0"/>
        <v>0</v>
      </c>
      <c r="D5" s="2">
        <f t="shared" si="0"/>
        <v>0</v>
      </c>
      <c r="E5" s="2">
        <f t="shared" si="0"/>
        <v>1</v>
      </c>
      <c r="F5" s="2">
        <f t="shared" ref="F5:F14" si="1">SUM(C5:E5)</f>
        <v>1</v>
      </c>
      <c r="G5" s="46"/>
      <c r="H5" s="49"/>
      <c r="I5" s="51"/>
    </row>
    <row r="6" spans="1:11" x14ac:dyDescent="0.2">
      <c r="A6" s="23" t="s">
        <v>6</v>
      </c>
      <c r="B6" s="40">
        <v>17</v>
      </c>
      <c r="C6" s="2">
        <f t="shared" ref="C6:E6" si="2">C20</f>
        <v>7</v>
      </c>
      <c r="D6" s="2">
        <f t="shared" si="2"/>
        <v>7</v>
      </c>
      <c r="E6" s="2">
        <f t="shared" si="2"/>
        <v>8</v>
      </c>
      <c r="F6" s="2">
        <f t="shared" si="1"/>
        <v>22</v>
      </c>
      <c r="G6" s="46"/>
      <c r="H6" s="49"/>
      <c r="I6" s="51"/>
    </row>
    <row r="7" spans="1:11" x14ac:dyDescent="0.2">
      <c r="A7" s="25" t="s">
        <v>12</v>
      </c>
      <c r="B7" s="39">
        <v>0.66</v>
      </c>
      <c r="C7" s="18">
        <f t="shared" ref="C7:E7" si="3">IF(C20="","--",C21/C20)</f>
        <v>0.7142857142857143</v>
      </c>
      <c r="D7" s="18">
        <f t="shared" si="3"/>
        <v>0.7142857142857143</v>
      </c>
      <c r="E7" s="18">
        <f t="shared" si="3"/>
        <v>0.5</v>
      </c>
      <c r="F7" s="18">
        <f>IF(F20=0,"--",F21/F20)</f>
        <v>0.63636363636363635</v>
      </c>
      <c r="G7" s="46"/>
      <c r="H7" s="49"/>
      <c r="I7" s="51"/>
    </row>
    <row r="8" spans="1:11" x14ac:dyDescent="0.2">
      <c r="A8" s="23" t="s">
        <v>7</v>
      </c>
      <c r="B8" s="40">
        <v>6</v>
      </c>
      <c r="C8" s="2">
        <f t="shared" ref="C8:E8" si="4">C22</f>
        <v>2</v>
      </c>
      <c r="D8" s="2">
        <f t="shared" si="4"/>
        <v>2</v>
      </c>
      <c r="E8" s="2">
        <f t="shared" si="4"/>
        <v>1</v>
      </c>
      <c r="F8" s="2">
        <f t="shared" si="1"/>
        <v>5</v>
      </c>
      <c r="G8" s="46"/>
      <c r="H8" s="49"/>
      <c r="I8" s="51"/>
    </row>
    <row r="9" spans="1:11" x14ac:dyDescent="0.2">
      <c r="A9" s="23" t="s">
        <v>21</v>
      </c>
      <c r="B9" s="40">
        <f>B4+B5+B6+B8</f>
        <v>28</v>
      </c>
      <c r="C9" s="2">
        <f t="shared" ref="C9:E9" si="5">C4+C5+C6+C8</f>
        <v>9</v>
      </c>
      <c r="D9" s="2">
        <f t="shared" si="5"/>
        <v>10</v>
      </c>
      <c r="E9" s="2">
        <f t="shared" si="5"/>
        <v>10</v>
      </c>
      <c r="F9" s="2">
        <f t="shared" si="1"/>
        <v>29</v>
      </c>
      <c r="G9" s="47"/>
      <c r="H9" s="50"/>
      <c r="I9" s="51"/>
    </row>
    <row r="10" spans="1:11" x14ac:dyDescent="0.2">
      <c r="A10" s="23" t="s">
        <v>8</v>
      </c>
      <c r="B10" s="40">
        <v>5</v>
      </c>
      <c r="C10" s="2">
        <f t="shared" ref="C10:E14" si="6">C25</f>
        <v>1</v>
      </c>
      <c r="D10" s="2">
        <f t="shared" si="6"/>
        <v>1</v>
      </c>
      <c r="E10" s="2">
        <f t="shared" si="6"/>
        <v>3</v>
      </c>
      <c r="F10" s="2">
        <f t="shared" si="1"/>
        <v>5</v>
      </c>
      <c r="G10" s="45">
        <f>IF(OR(B10="",B10=0),"--",F10/B10)</f>
        <v>1</v>
      </c>
      <c r="H10" s="48">
        <v>5</v>
      </c>
      <c r="I10" s="51">
        <f>IF(G10="--","--",G10*H10)</f>
        <v>5</v>
      </c>
    </row>
    <row r="11" spans="1:11" x14ac:dyDescent="0.2">
      <c r="A11" s="23" t="s">
        <v>9</v>
      </c>
      <c r="B11" s="40">
        <v>3</v>
      </c>
      <c r="C11" s="2">
        <f t="shared" si="6"/>
        <v>0</v>
      </c>
      <c r="D11" s="2">
        <f t="shared" si="6"/>
        <v>1</v>
      </c>
      <c r="E11" s="2">
        <f t="shared" si="6"/>
        <v>1</v>
      </c>
      <c r="F11" s="2">
        <f t="shared" si="1"/>
        <v>2</v>
      </c>
      <c r="G11" s="47"/>
      <c r="H11" s="50"/>
      <c r="I11" s="51"/>
    </row>
    <row r="12" spans="1:11" x14ac:dyDescent="0.2">
      <c r="A12" s="25" t="s">
        <v>10</v>
      </c>
      <c r="B12" s="40">
        <v>4</v>
      </c>
      <c r="C12" s="2">
        <f t="shared" si="6"/>
        <v>10</v>
      </c>
      <c r="D12" s="2">
        <f t="shared" si="6"/>
        <v>1</v>
      </c>
      <c r="E12" s="2">
        <f t="shared" si="6"/>
        <v>1</v>
      </c>
      <c r="F12" s="2">
        <f t="shared" si="1"/>
        <v>12</v>
      </c>
      <c r="G12" s="52">
        <f>IF(AND(OR(B12="",B12=0),(OR(B13="",B13=0))),"--",(F12+F13)/(B12+B13))</f>
        <v>2.6</v>
      </c>
      <c r="H12" s="48">
        <v>5</v>
      </c>
      <c r="I12" s="51">
        <f>IF(G12="--","--",G12*H12)</f>
        <v>13</v>
      </c>
    </row>
    <row r="13" spans="1:11" x14ac:dyDescent="0.2">
      <c r="A13" s="25" t="s">
        <v>11</v>
      </c>
      <c r="B13" s="40">
        <v>1</v>
      </c>
      <c r="C13" s="2">
        <f t="shared" si="6"/>
        <v>0</v>
      </c>
      <c r="D13" s="2">
        <f t="shared" si="6"/>
        <v>1</v>
      </c>
      <c r="E13" s="2">
        <f t="shared" si="6"/>
        <v>0</v>
      </c>
      <c r="F13" s="2">
        <f t="shared" si="1"/>
        <v>1</v>
      </c>
      <c r="G13" s="53"/>
      <c r="H13" s="50"/>
      <c r="I13" s="51"/>
    </row>
    <row r="14" spans="1:11" x14ac:dyDescent="0.2">
      <c r="A14" s="23" t="s">
        <v>2</v>
      </c>
      <c r="B14" s="38">
        <v>828000</v>
      </c>
      <c r="C14" s="2">
        <f t="shared" si="6"/>
        <v>200000</v>
      </c>
      <c r="D14" s="2">
        <f t="shared" si="6"/>
        <v>250000</v>
      </c>
      <c r="E14" s="2">
        <f t="shared" si="6"/>
        <v>400000</v>
      </c>
      <c r="F14" s="2">
        <f t="shared" si="1"/>
        <v>850000</v>
      </c>
      <c r="G14" s="19">
        <f>IF(OR(B14="",B14=0),"--",F14/B14)</f>
        <v>1.0265700483091786</v>
      </c>
      <c r="H14" s="17">
        <v>20</v>
      </c>
      <c r="I14" s="19">
        <f>IF(G14="--","--",G14*H14)</f>
        <v>20.531400966183572</v>
      </c>
    </row>
    <row r="15" spans="1:11" x14ac:dyDescent="0.2">
      <c r="A15" s="12"/>
      <c r="B15" s="8"/>
      <c r="C15" s="13"/>
      <c r="D15" s="13"/>
      <c r="E15" s="13"/>
      <c r="F15" s="3"/>
      <c r="G15" s="4"/>
      <c r="H15" s="4"/>
      <c r="I15" s="20">
        <f>SUM(I4:I14)</f>
        <v>79.959972394754999</v>
      </c>
      <c r="K15" s="10"/>
    </row>
    <row r="16" spans="1:11" s="16" customFormat="1" x14ac:dyDescent="0.2">
      <c r="A16" s="14"/>
      <c r="B16" s="15"/>
      <c r="C16" s="9"/>
      <c r="D16" s="9"/>
      <c r="E16" s="9"/>
      <c r="F16" s="15"/>
      <c r="G16" s="5"/>
      <c r="H16" s="5"/>
      <c r="I16" s="29" t="s">
        <v>22</v>
      </c>
      <c r="J16" s="33"/>
      <c r="K16" s="33"/>
    </row>
    <row r="17" spans="1:11" s="16" customFormat="1" ht="13.5" thickBot="1" x14ac:dyDescent="0.25">
      <c r="A17" s="14"/>
      <c r="B17" s="15"/>
      <c r="C17" s="9"/>
      <c r="D17" s="9"/>
      <c r="E17" s="9"/>
      <c r="F17" s="15"/>
      <c r="G17" s="5"/>
      <c r="H17" s="5"/>
      <c r="I17" s="30" t="s">
        <v>23</v>
      </c>
      <c r="J17" s="30"/>
      <c r="K17" s="30"/>
    </row>
    <row r="18" spans="1:11" s="10" customFormat="1" ht="15.75" customHeight="1" thickBot="1" x14ac:dyDescent="0.25">
      <c r="B18" s="36"/>
      <c r="C18" s="54"/>
      <c r="D18" s="54"/>
      <c r="E18" s="54"/>
      <c r="F18" s="55"/>
      <c r="G18" s="5"/>
      <c r="H18" s="5"/>
      <c r="I18" s="30"/>
      <c r="J18" s="30"/>
      <c r="K18" s="30"/>
    </row>
    <row r="19" spans="1:11" s="10" customFormat="1" ht="20.25" customHeight="1" x14ac:dyDescent="0.2">
      <c r="B19" s="28"/>
      <c r="C19" s="22">
        <v>2019</v>
      </c>
      <c r="D19" s="22">
        <v>2020</v>
      </c>
      <c r="E19" s="22">
        <v>2021</v>
      </c>
      <c r="F19" s="22" t="s">
        <v>3</v>
      </c>
      <c r="G19" s="5"/>
      <c r="H19" s="5"/>
      <c r="I19" s="5"/>
    </row>
    <row r="20" spans="1:11" x14ac:dyDescent="0.2">
      <c r="A20" s="41" t="s">
        <v>16</v>
      </c>
      <c r="B20" s="42"/>
      <c r="C20" s="7">
        <v>7</v>
      </c>
      <c r="D20" s="7">
        <v>7</v>
      </c>
      <c r="E20" s="7">
        <v>8</v>
      </c>
      <c r="F20" s="2">
        <f>SUM(C20:E20)</f>
        <v>22</v>
      </c>
    </row>
    <row r="21" spans="1:11" x14ac:dyDescent="0.2">
      <c r="A21" s="41" t="s">
        <v>17</v>
      </c>
      <c r="B21" s="42"/>
      <c r="C21" s="6">
        <v>5</v>
      </c>
      <c r="D21" s="6">
        <v>5</v>
      </c>
      <c r="E21" s="6">
        <v>4</v>
      </c>
      <c r="F21" s="2">
        <f t="shared" ref="F21:F29" si="7">SUM(C21:E21)</f>
        <v>14</v>
      </c>
    </row>
    <row r="22" spans="1:11" x14ac:dyDescent="0.2">
      <c r="A22" s="41" t="s">
        <v>14</v>
      </c>
      <c r="B22" s="42"/>
      <c r="C22" s="7">
        <v>2</v>
      </c>
      <c r="D22" s="7">
        <v>2</v>
      </c>
      <c r="E22" s="7">
        <v>1</v>
      </c>
      <c r="F22" s="2">
        <f t="shared" si="7"/>
        <v>5</v>
      </c>
    </row>
    <row r="23" spans="1:11" x14ac:dyDescent="0.2">
      <c r="A23" s="41" t="s">
        <v>4</v>
      </c>
      <c r="B23" s="42"/>
      <c r="C23" s="7">
        <v>0</v>
      </c>
      <c r="D23" s="7">
        <v>1</v>
      </c>
      <c r="E23" s="7">
        <v>0</v>
      </c>
      <c r="F23" s="2">
        <f t="shared" si="7"/>
        <v>1</v>
      </c>
    </row>
    <row r="24" spans="1:11" x14ac:dyDescent="0.2">
      <c r="A24" s="56" t="s">
        <v>1</v>
      </c>
      <c r="B24" s="57"/>
      <c r="C24" s="7">
        <v>0</v>
      </c>
      <c r="D24" s="7">
        <v>0</v>
      </c>
      <c r="E24" s="7">
        <v>1</v>
      </c>
      <c r="F24" s="2">
        <f t="shared" si="7"/>
        <v>1</v>
      </c>
    </row>
    <row r="25" spans="1:11" x14ac:dyDescent="0.2">
      <c r="A25" s="56" t="s">
        <v>0</v>
      </c>
      <c r="B25" s="57"/>
      <c r="C25" s="7">
        <v>1</v>
      </c>
      <c r="D25" s="7">
        <v>1</v>
      </c>
      <c r="E25" s="7">
        <v>3</v>
      </c>
      <c r="F25" s="2">
        <f t="shared" si="7"/>
        <v>5</v>
      </c>
    </row>
    <row r="26" spans="1:11" x14ac:dyDescent="0.2">
      <c r="A26" s="41" t="s">
        <v>15</v>
      </c>
      <c r="B26" s="42"/>
      <c r="C26" s="7">
        <v>0</v>
      </c>
      <c r="D26" s="7">
        <v>1</v>
      </c>
      <c r="E26" s="7">
        <v>1</v>
      </c>
      <c r="F26" s="2">
        <f t="shared" si="7"/>
        <v>2</v>
      </c>
    </row>
    <row r="27" spans="1:11" x14ac:dyDescent="0.2">
      <c r="A27" s="41" t="s">
        <v>18</v>
      </c>
      <c r="B27" s="42"/>
      <c r="C27" s="7">
        <v>10</v>
      </c>
      <c r="D27" s="7">
        <v>1</v>
      </c>
      <c r="E27" s="7">
        <v>1</v>
      </c>
      <c r="F27" s="2">
        <f t="shared" si="7"/>
        <v>12</v>
      </c>
    </row>
    <row r="28" spans="1:11" x14ac:dyDescent="0.2">
      <c r="A28" s="41" t="s">
        <v>19</v>
      </c>
      <c r="B28" s="42"/>
      <c r="C28" s="7">
        <v>0</v>
      </c>
      <c r="D28" s="7">
        <v>1</v>
      </c>
      <c r="E28" s="7">
        <v>0</v>
      </c>
      <c r="F28" s="2">
        <f t="shared" si="7"/>
        <v>1</v>
      </c>
    </row>
    <row r="29" spans="1:11" x14ac:dyDescent="0.2">
      <c r="A29" s="41" t="s">
        <v>2</v>
      </c>
      <c r="B29" s="42"/>
      <c r="C29" s="7">
        <v>200000</v>
      </c>
      <c r="D29" s="7">
        <v>250000</v>
      </c>
      <c r="E29" s="7">
        <v>400000</v>
      </c>
      <c r="F29" s="2">
        <f t="shared" si="7"/>
        <v>850000</v>
      </c>
    </row>
  </sheetData>
  <mergeCells count="22">
    <mergeCell ref="A28:B28"/>
    <mergeCell ref="A29:B29"/>
    <mergeCell ref="A22:B22"/>
    <mergeCell ref="A23:B23"/>
    <mergeCell ref="A24:B24"/>
    <mergeCell ref="A25:B25"/>
    <mergeCell ref="A26:B26"/>
    <mergeCell ref="A27:B27"/>
    <mergeCell ref="A21:B21"/>
    <mergeCell ref="A1:I1"/>
    <mergeCell ref="C2:F2"/>
    <mergeCell ref="G4:G9"/>
    <mergeCell ref="H4:H9"/>
    <mergeCell ref="I4:I9"/>
    <mergeCell ref="G10:G11"/>
    <mergeCell ref="H10:H11"/>
    <mergeCell ref="I10:I11"/>
    <mergeCell ref="G12:G13"/>
    <mergeCell ref="H12:H13"/>
    <mergeCell ref="I12:I13"/>
    <mergeCell ref="C18:F18"/>
    <mergeCell ref="A20:B20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activeCell="E30" sqref="E30"/>
    </sheetView>
  </sheetViews>
  <sheetFormatPr baseColWidth="10" defaultColWidth="11.42578125" defaultRowHeight="12.75" x14ac:dyDescent="0.2"/>
  <cols>
    <col min="1" max="1" width="20.28515625" style="11" bestFit="1" customWidth="1"/>
    <col min="2" max="2" width="11.5703125" style="5" customWidth="1"/>
    <col min="3" max="5" width="8" style="5" bestFit="1" customWidth="1"/>
    <col min="6" max="6" width="10.28515625" style="5" bestFit="1" customWidth="1"/>
    <col min="7" max="7" width="18.5703125" style="5" customWidth="1"/>
    <col min="8" max="8" width="5.7109375" style="5" bestFit="1" customWidth="1"/>
    <col min="9" max="9" width="23.140625" style="5" customWidth="1"/>
    <col min="10" max="16384" width="11.42578125" style="5"/>
  </cols>
  <sheetData>
    <row r="1" spans="1:11" ht="15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</row>
    <row r="2" spans="1:11" x14ac:dyDescent="0.2">
      <c r="A2" s="23"/>
      <c r="B2" s="27"/>
      <c r="C2" s="44"/>
      <c r="D2" s="44"/>
      <c r="E2" s="44"/>
      <c r="F2" s="44"/>
      <c r="G2" s="31" t="s">
        <v>24</v>
      </c>
      <c r="H2" s="32" t="s">
        <v>13</v>
      </c>
      <c r="I2" s="34" t="s">
        <v>25</v>
      </c>
    </row>
    <row r="3" spans="1:11" x14ac:dyDescent="0.2">
      <c r="A3" s="23"/>
      <c r="B3" s="37" t="s">
        <v>3</v>
      </c>
      <c r="C3" s="37">
        <v>2019</v>
      </c>
      <c r="D3" s="37">
        <v>2020</v>
      </c>
      <c r="E3" s="37">
        <v>2021</v>
      </c>
      <c r="F3" s="37" t="s">
        <v>3</v>
      </c>
      <c r="G3" s="35" t="s">
        <v>3</v>
      </c>
      <c r="H3" s="1"/>
      <c r="I3" s="35" t="s">
        <v>3</v>
      </c>
    </row>
    <row r="4" spans="1:11" x14ac:dyDescent="0.2">
      <c r="A4" s="23" t="s">
        <v>4</v>
      </c>
      <c r="B4" s="38">
        <v>4</v>
      </c>
      <c r="C4" s="2">
        <f t="shared" ref="C4:E5" si="0">C23</f>
        <v>2</v>
      </c>
      <c r="D4" s="2">
        <f t="shared" si="0"/>
        <v>2</v>
      </c>
      <c r="E4" s="2">
        <f t="shared" si="0"/>
        <v>2</v>
      </c>
      <c r="F4" s="2">
        <f>SUM(C4:E4)</f>
        <v>6</v>
      </c>
      <c r="G4" s="45">
        <f>IF(OR(B9="",B9=0),"--",F9/B9)</f>
        <v>1.0612244897959184</v>
      </c>
      <c r="H4" s="48">
        <v>40</v>
      </c>
      <c r="I4" s="51">
        <f>IF(G4="--","--",G4*H4)</f>
        <v>42.448979591836739</v>
      </c>
    </row>
    <row r="5" spans="1:11" x14ac:dyDescent="0.2">
      <c r="A5" s="23" t="s">
        <v>5</v>
      </c>
      <c r="B5" s="38">
        <v>17</v>
      </c>
      <c r="C5" s="2">
        <f t="shared" si="0"/>
        <v>6</v>
      </c>
      <c r="D5" s="2">
        <f t="shared" si="0"/>
        <v>6</v>
      </c>
      <c r="E5" s="2">
        <f t="shared" si="0"/>
        <v>6</v>
      </c>
      <c r="F5" s="2">
        <f t="shared" ref="F5:F14" si="1">SUM(C5:E5)</f>
        <v>18</v>
      </c>
      <c r="G5" s="46"/>
      <c r="H5" s="49"/>
      <c r="I5" s="51"/>
    </row>
    <row r="6" spans="1:11" x14ac:dyDescent="0.2">
      <c r="A6" s="23" t="s">
        <v>6</v>
      </c>
      <c r="B6" s="38">
        <v>18</v>
      </c>
      <c r="C6" s="2">
        <f t="shared" ref="C6:E6" si="2">C20</f>
        <v>7</v>
      </c>
      <c r="D6" s="2">
        <f t="shared" si="2"/>
        <v>5</v>
      </c>
      <c r="E6" s="2">
        <f t="shared" si="2"/>
        <v>5</v>
      </c>
      <c r="F6" s="2">
        <f t="shared" si="1"/>
        <v>17</v>
      </c>
      <c r="G6" s="46"/>
      <c r="H6" s="49"/>
      <c r="I6" s="51"/>
    </row>
    <row r="7" spans="1:11" x14ac:dyDescent="0.2">
      <c r="A7" s="25" t="s">
        <v>12</v>
      </c>
      <c r="B7" s="39">
        <v>0.61</v>
      </c>
      <c r="C7" s="18">
        <f t="shared" ref="C7:E7" si="3">IF(C20="","--",C21/C20)</f>
        <v>1</v>
      </c>
      <c r="D7" s="18">
        <f t="shared" si="3"/>
        <v>0.8</v>
      </c>
      <c r="E7" s="18">
        <f t="shared" si="3"/>
        <v>0.8</v>
      </c>
      <c r="F7" s="18">
        <f>IF(F20=0,"--",F21/F20)</f>
        <v>0.88235294117647056</v>
      </c>
      <c r="G7" s="46"/>
      <c r="H7" s="49"/>
      <c r="I7" s="51"/>
    </row>
    <row r="8" spans="1:11" x14ac:dyDescent="0.2">
      <c r="A8" s="23" t="s">
        <v>7</v>
      </c>
      <c r="B8" s="38">
        <v>10</v>
      </c>
      <c r="C8" s="2">
        <f t="shared" ref="C8:E8" si="4">C22</f>
        <v>3</v>
      </c>
      <c r="D8" s="2">
        <f t="shared" si="4"/>
        <v>3</v>
      </c>
      <c r="E8" s="2">
        <f t="shared" si="4"/>
        <v>5</v>
      </c>
      <c r="F8" s="2">
        <f t="shared" si="1"/>
        <v>11</v>
      </c>
      <c r="G8" s="46"/>
      <c r="H8" s="49"/>
      <c r="I8" s="51"/>
    </row>
    <row r="9" spans="1:11" x14ac:dyDescent="0.2">
      <c r="A9" s="23" t="s">
        <v>21</v>
      </c>
      <c r="B9" s="38">
        <f>B4+B5+B6+B8</f>
        <v>49</v>
      </c>
      <c r="C9" s="2">
        <f t="shared" ref="C9:E9" si="5">C4+C5+C6+C8</f>
        <v>18</v>
      </c>
      <c r="D9" s="2">
        <f t="shared" si="5"/>
        <v>16</v>
      </c>
      <c r="E9" s="2">
        <f t="shared" si="5"/>
        <v>18</v>
      </c>
      <c r="F9" s="2">
        <f t="shared" si="1"/>
        <v>52</v>
      </c>
      <c r="G9" s="47"/>
      <c r="H9" s="50"/>
      <c r="I9" s="51"/>
    </row>
    <row r="10" spans="1:11" x14ac:dyDescent="0.2">
      <c r="A10" s="23" t="s">
        <v>8</v>
      </c>
      <c r="B10" s="38">
        <v>4</v>
      </c>
      <c r="C10" s="2">
        <f t="shared" ref="C10:E14" si="6">C25</f>
        <v>1</v>
      </c>
      <c r="D10" s="2">
        <f t="shared" si="6"/>
        <v>1</v>
      </c>
      <c r="E10" s="2">
        <f t="shared" si="6"/>
        <v>1</v>
      </c>
      <c r="F10" s="2">
        <f t="shared" si="1"/>
        <v>3</v>
      </c>
      <c r="G10" s="45">
        <f>IF(OR(B10="",B10=0),"--",F10/B10)</f>
        <v>0.75</v>
      </c>
      <c r="H10" s="48">
        <v>5</v>
      </c>
      <c r="I10" s="51">
        <f>IF(G10="--","--",G10*H10)</f>
        <v>3.75</v>
      </c>
    </row>
    <row r="11" spans="1:11" x14ac:dyDescent="0.2">
      <c r="A11" s="23" t="s">
        <v>9</v>
      </c>
      <c r="B11" s="38">
        <v>2</v>
      </c>
      <c r="C11" s="2">
        <f t="shared" si="6"/>
        <v>0</v>
      </c>
      <c r="D11" s="2">
        <f t="shared" si="6"/>
        <v>1</v>
      </c>
      <c r="E11" s="2">
        <f t="shared" si="6"/>
        <v>0</v>
      </c>
      <c r="F11" s="2">
        <f t="shared" si="1"/>
        <v>1</v>
      </c>
      <c r="G11" s="47"/>
      <c r="H11" s="50"/>
      <c r="I11" s="51"/>
    </row>
    <row r="12" spans="1:11" x14ac:dyDescent="0.2">
      <c r="A12" s="25" t="s">
        <v>10</v>
      </c>
      <c r="B12" s="38">
        <v>5</v>
      </c>
      <c r="C12" s="2">
        <f t="shared" si="6"/>
        <v>1</v>
      </c>
      <c r="D12" s="2">
        <f t="shared" si="6"/>
        <v>1</v>
      </c>
      <c r="E12" s="2">
        <f t="shared" si="6"/>
        <v>2</v>
      </c>
      <c r="F12" s="2">
        <f t="shared" si="1"/>
        <v>4</v>
      </c>
      <c r="G12" s="52">
        <f>IF(AND(OR(B12="",B12=0),(OR(B13="",B13=0))),"--",(F12+F13)/(B12+B13))</f>
        <v>0.7142857142857143</v>
      </c>
      <c r="H12" s="48">
        <v>5</v>
      </c>
      <c r="I12" s="51">
        <f>IF(G12="--","--",G12*H12)</f>
        <v>3.5714285714285716</v>
      </c>
    </row>
    <row r="13" spans="1:11" x14ac:dyDescent="0.2">
      <c r="A13" s="25" t="s">
        <v>11</v>
      </c>
      <c r="B13" s="38">
        <v>2</v>
      </c>
      <c r="C13" s="2">
        <f t="shared" si="6"/>
        <v>0</v>
      </c>
      <c r="D13" s="2">
        <f t="shared" si="6"/>
        <v>0</v>
      </c>
      <c r="E13" s="2">
        <f t="shared" si="6"/>
        <v>1</v>
      </c>
      <c r="F13" s="2">
        <f t="shared" si="1"/>
        <v>1</v>
      </c>
      <c r="G13" s="53"/>
      <c r="H13" s="50"/>
      <c r="I13" s="51"/>
    </row>
    <row r="14" spans="1:11" x14ac:dyDescent="0.2">
      <c r="A14" s="23" t="s">
        <v>2</v>
      </c>
      <c r="B14" s="38">
        <v>500000</v>
      </c>
      <c r="C14" s="2">
        <f t="shared" si="6"/>
        <v>100000</v>
      </c>
      <c r="D14" s="2">
        <f t="shared" si="6"/>
        <v>100000</v>
      </c>
      <c r="E14" s="2">
        <f t="shared" si="6"/>
        <v>100000</v>
      </c>
      <c r="F14" s="2">
        <f t="shared" si="1"/>
        <v>300000</v>
      </c>
      <c r="G14" s="19">
        <f>IF(OR(B14="",B14=0),"--",F14/B14)</f>
        <v>0.6</v>
      </c>
      <c r="H14" s="17">
        <v>20</v>
      </c>
      <c r="I14" s="19">
        <f>IF(G14="--","--",G14*H14)</f>
        <v>12</v>
      </c>
    </row>
    <row r="15" spans="1:11" x14ac:dyDescent="0.2">
      <c r="A15" s="12"/>
      <c r="B15" s="8"/>
      <c r="C15" s="13"/>
      <c r="D15" s="13"/>
      <c r="E15" s="13"/>
      <c r="F15" s="3"/>
      <c r="G15" s="4"/>
      <c r="H15" s="4"/>
      <c r="I15" s="20">
        <f>SUM(I4:I14)</f>
        <v>61.770408163265309</v>
      </c>
      <c r="K15" s="10"/>
    </row>
    <row r="16" spans="1:11" s="16" customFormat="1" x14ac:dyDescent="0.2">
      <c r="A16" s="14"/>
      <c r="B16" s="15"/>
      <c r="C16" s="9"/>
      <c r="D16" s="9"/>
      <c r="E16" s="9"/>
      <c r="F16" s="15"/>
      <c r="G16" s="5"/>
      <c r="H16" s="5"/>
      <c r="I16" s="29" t="s">
        <v>22</v>
      </c>
      <c r="J16" s="33"/>
      <c r="K16" s="33"/>
    </row>
    <row r="17" spans="1:11" s="16" customFormat="1" ht="13.5" thickBot="1" x14ac:dyDescent="0.25">
      <c r="A17" s="14"/>
      <c r="B17" s="15"/>
      <c r="C17" s="9"/>
      <c r="D17" s="9"/>
      <c r="E17" s="9"/>
      <c r="F17" s="15"/>
      <c r="G17" s="5"/>
      <c r="H17" s="5"/>
      <c r="I17" s="30" t="s">
        <v>23</v>
      </c>
      <c r="J17" s="30"/>
      <c r="K17" s="30"/>
    </row>
    <row r="18" spans="1:11" s="10" customFormat="1" ht="15.75" customHeight="1" thickBot="1" x14ac:dyDescent="0.25">
      <c r="B18" s="36"/>
      <c r="C18" s="54"/>
      <c r="D18" s="54"/>
      <c r="E18" s="54"/>
      <c r="F18" s="55"/>
      <c r="G18" s="5"/>
      <c r="H18" s="5"/>
      <c r="I18" s="30"/>
      <c r="J18" s="30"/>
      <c r="K18" s="30"/>
    </row>
    <row r="19" spans="1:11" s="10" customFormat="1" ht="20.25" customHeight="1" x14ac:dyDescent="0.2">
      <c r="B19" s="28"/>
      <c r="C19" s="22">
        <v>2019</v>
      </c>
      <c r="D19" s="22">
        <v>2020</v>
      </c>
      <c r="E19" s="22">
        <v>2021</v>
      </c>
      <c r="F19" s="22" t="s">
        <v>3</v>
      </c>
      <c r="G19" s="5"/>
      <c r="H19" s="5"/>
      <c r="I19" s="5"/>
    </row>
    <row r="20" spans="1:11" x14ac:dyDescent="0.2">
      <c r="A20" s="41" t="s">
        <v>16</v>
      </c>
      <c r="B20" s="42"/>
      <c r="C20" s="7">
        <v>7</v>
      </c>
      <c r="D20" s="7">
        <v>5</v>
      </c>
      <c r="E20" s="7">
        <v>5</v>
      </c>
      <c r="F20" s="2">
        <f>SUM(C20:E20)</f>
        <v>17</v>
      </c>
    </row>
    <row r="21" spans="1:11" x14ac:dyDescent="0.2">
      <c r="A21" s="41" t="s">
        <v>17</v>
      </c>
      <c r="B21" s="42"/>
      <c r="C21" s="6">
        <v>7</v>
      </c>
      <c r="D21" s="6">
        <v>4</v>
      </c>
      <c r="E21" s="6">
        <v>4</v>
      </c>
      <c r="F21" s="2">
        <f t="shared" ref="F21:F29" si="7">SUM(C21:E21)</f>
        <v>15</v>
      </c>
    </row>
    <row r="22" spans="1:11" x14ac:dyDescent="0.2">
      <c r="A22" s="41" t="s">
        <v>14</v>
      </c>
      <c r="B22" s="42"/>
      <c r="C22" s="7">
        <v>3</v>
      </c>
      <c r="D22" s="7">
        <v>3</v>
      </c>
      <c r="E22" s="7">
        <v>5</v>
      </c>
      <c r="F22" s="2">
        <f t="shared" si="7"/>
        <v>11</v>
      </c>
    </row>
    <row r="23" spans="1:11" x14ac:dyDescent="0.2">
      <c r="A23" s="41" t="s">
        <v>4</v>
      </c>
      <c r="B23" s="42"/>
      <c r="C23" s="7">
        <v>2</v>
      </c>
      <c r="D23" s="7">
        <v>2</v>
      </c>
      <c r="E23" s="7">
        <v>2</v>
      </c>
      <c r="F23" s="2">
        <f t="shared" si="7"/>
        <v>6</v>
      </c>
    </row>
    <row r="24" spans="1:11" x14ac:dyDescent="0.2">
      <c r="A24" s="56" t="s">
        <v>1</v>
      </c>
      <c r="B24" s="57"/>
      <c r="C24" s="7">
        <v>6</v>
      </c>
      <c r="D24" s="7">
        <v>6</v>
      </c>
      <c r="E24" s="7">
        <v>6</v>
      </c>
      <c r="F24" s="2">
        <f t="shared" si="7"/>
        <v>18</v>
      </c>
    </row>
    <row r="25" spans="1:11" x14ac:dyDescent="0.2">
      <c r="A25" s="56" t="s">
        <v>0</v>
      </c>
      <c r="B25" s="57"/>
      <c r="C25" s="7">
        <v>1</v>
      </c>
      <c r="D25" s="7">
        <v>1</v>
      </c>
      <c r="E25" s="7">
        <v>1</v>
      </c>
      <c r="F25" s="2">
        <f t="shared" si="7"/>
        <v>3</v>
      </c>
    </row>
    <row r="26" spans="1:11" x14ac:dyDescent="0.2">
      <c r="A26" s="41" t="s">
        <v>15</v>
      </c>
      <c r="B26" s="42"/>
      <c r="C26" s="7">
        <v>0</v>
      </c>
      <c r="D26" s="7">
        <v>1</v>
      </c>
      <c r="E26" s="7">
        <v>0</v>
      </c>
      <c r="F26" s="2">
        <f t="shared" si="7"/>
        <v>1</v>
      </c>
    </row>
    <row r="27" spans="1:11" x14ac:dyDescent="0.2">
      <c r="A27" s="41" t="s">
        <v>18</v>
      </c>
      <c r="B27" s="42"/>
      <c r="C27" s="7">
        <v>1</v>
      </c>
      <c r="D27" s="7">
        <v>1</v>
      </c>
      <c r="E27" s="7">
        <v>2</v>
      </c>
      <c r="F27" s="2">
        <f t="shared" si="7"/>
        <v>4</v>
      </c>
    </row>
    <row r="28" spans="1:11" x14ac:dyDescent="0.2">
      <c r="A28" s="41" t="s">
        <v>19</v>
      </c>
      <c r="B28" s="42"/>
      <c r="C28" s="7">
        <v>0</v>
      </c>
      <c r="D28" s="7">
        <v>0</v>
      </c>
      <c r="E28" s="7">
        <v>1</v>
      </c>
      <c r="F28" s="2">
        <f t="shared" si="7"/>
        <v>1</v>
      </c>
    </row>
    <row r="29" spans="1:11" x14ac:dyDescent="0.2">
      <c r="A29" s="41" t="s">
        <v>2</v>
      </c>
      <c r="B29" s="42"/>
      <c r="C29" s="7">
        <v>100000</v>
      </c>
      <c r="D29" s="7">
        <v>100000</v>
      </c>
      <c r="E29" s="7">
        <v>100000</v>
      </c>
      <c r="F29" s="2">
        <f t="shared" si="7"/>
        <v>300000</v>
      </c>
    </row>
  </sheetData>
  <mergeCells count="22">
    <mergeCell ref="A28:B28"/>
    <mergeCell ref="A29:B29"/>
    <mergeCell ref="A22:B22"/>
    <mergeCell ref="A23:B23"/>
    <mergeCell ref="A24:B24"/>
    <mergeCell ref="A25:B25"/>
    <mergeCell ref="A26:B26"/>
    <mergeCell ref="A27:B27"/>
    <mergeCell ref="A21:B21"/>
    <mergeCell ref="A1:I1"/>
    <mergeCell ref="C2:F2"/>
    <mergeCell ref="G4:G9"/>
    <mergeCell ref="H4:H9"/>
    <mergeCell ref="I4:I9"/>
    <mergeCell ref="G10:G11"/>
    <mergeCell ref="H10:H11"/>
    <mergeCell ref="I10:I11"/>
    <mergeCell ref="G12:G13"/>
    <mergeCell ref="H12:H13"/>
    <mergeCell ref="I12:I13"/>
    <mergeCell ref="C18:F18"/>
    <mergeCell ref="A20:B20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ignoredErrors>
    <ignoredError sqref="C7:F7" formula="1"/>
    <ignoredError sqref="B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Normal="100" workbookViewId="0">
      <selection activeCell="G15" sqref="G15"/>
    </sheetView>
  </sheetViews>
  <sheetFormatPr baseColWidth="10" defaultColWidth="11.42578125" defaultRowHeight="12.75" x14ac:dyDescent="0.2"/>
  <cols>
    <col min="1" max="1" width="20.28515625" style="11" bestFit="1" customWidth="1"/>
    <col min="2" max="2" width="11.5703125" style="5" customWidth="1"/>
    <col min="3" max="5" width="8" style="5" bestFit="1" customWidth="1"/>
    <col min="6" max="6" width="10.28515625" style="5" bestFit="1" customWidth="1"/>
    <col min="7" max="7" width="18.5703125" style="5" customWidth="1"/>
    <col min="8" max="8" width="5.7109375" style="5" bestFit="1" customWidth="1"/>
    <col min="9" max="9" width="23.140625" style="5" customWidth="1"/>
    <col min="10" max="16384" width="11.42578125" style="5"/>
  </cols>
  <sheetData>
    <row r="1" spans="1:11" ht="15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</row>
    <row r="2" spans="1:11" x14ac:dyDescent="0.2">
      <c r="A2" s="23"/>
      <c r="B2" s="27"/>
      <c r="C2" s="44"/>
      <c r="D2" s="44"/>
      <c r="E2" s="44"/>
      <c r="F2" s="44"/>
      <c r="G2" s="31" t="s">
        <v>24</v>
      </c>
      <c r="H2" s="32" t="s">
        <v>13</v>
      </c>
      <c r="I2" s="34" t="s">
        <v>25</v>
      </c>
    </row>
    <row r="3" spans="1:11" x14ac:dyDescent="0.2">
      <c r="A3" s="23"/>
      <c r="B3" s="24" t="s">
        <v>3</v>
      </c>
      <c r="C3" s="24">
        <v>2019</v>
      </c>
      <c r="D3" s="24">
        <v>2020</v>
      </c>
      <c r="E3" s="24">
        <v>2021</v>
      </c>
      <c r="F3" s="24" t="s">
        <v>3</v>
      </c>
      <c r="G3" s="21" t="s">
        <v>3</v>
      </c>
      <c r="H3" s="1"/>
      <c r="I3" s="21" t="s">
        <v>3</v>
      </c>
    </row>
    <row r="4" spans="1:11" x14ac:dyDescent="0.2">
      <c r="A4" s="23" t="s">
        <v>4</v>
      </c>
      <c r="B4" s="38"/>
      <c r="C4" s="2">
        <f t="shared" ref="C4:E5" si="0">C23</f>
        <v>0</v>
      </c>
      <c r="D4" s="2">
        <f t="shared" si="0"/>
        <v>0</v>
      </c>
      <c r="E4" s="2">
        <f t="shared" si="0"/>
        <v>0</v>
      </c>
      <c r="F4" s="2">
        <f>SUM(C4:E4)</f>
        <v>0</v>
      </c>
      <c r="G4" s="45" t="str">
        <f>IF(OR(B9="",B9=0),"--",F9/B9)</f>
        <v>--</v>
      </c>
      <c r="H4" s="48">
        <v>40</v>
      </c>
      <c r="I4" s="51" t="str">
        <f>IF(G4="--","--",G4*H4)</f>
        <v>--</v>
      </c>
    </row>
    <row r="5" spans="1:11" x14ac:dyDescent="0.2">
      <c r="A5" s="23" t="s">
        <v>5</v>
      </c>
      <c r="B5" s="38"/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ref="F5:F14" si="1">SUM(C5:E5)</f>
        <v>0</v>
      </c>
      <c r="G5" s="46"/>
      <c r="H5" s="49"/>
      <c r="I5" s="51"/>
    </row>
    <row r="6" spans="1:11" x14ac:dyDescent="0.2">
      <c r="A6" s="23" t="s">
        <v>6</v>
      </c>
      <c r="B6" s="38"/>
      <c r="C6" s="2">
        <f t="shared" ref="C6:E6" si="2">C20</f>
        <v>0</v>
      </c>
      <c r="D6" s="2">
        <f t="shared" si="2"/>
        <v>0</v>
      </c>
      <c r="E6" s="2">
        <f t="shared" si="2"/>
        <v>0</v>
      </c>
      <c r="F6" s="2">
        <f t="shared" si="1"/>
        <v>0</v>
      </c>
      <c r="G6" s="46"/>
      <c r="H6" s="49"/>
      <c r="I6" s="51"/>
    </row>
    <row r="7" spans="1:11" x14ac:dyDescent="0.2">
      <c r="A7" s="25" t="s">
        <v>12</v>
      </c>
      <c r="B7" s="39"/>
      <c r="C7" s="18" t="str">
        <f t="shared" ref="C7:E7" si="3">IF(C20="","--",C21/C20)</f>
        <v>--</v>
      </c>
      <c r="D7" s="18" t="str">
        <f t="shared" si="3"/>
        <v>--</v>
      </c>
      <c r="E7" s="18" t="str">
        <f t="shared" si="3"/>
        <v>--</v>
      </c>
      <c r="F7" s="18" t="str">
        <f>IF(F20=0,"--",F21/F20)</f>
        <v>--</v>
      </c>
      <c r="G7" s="46"/>
      <c r="H7" s="49"/>
      <c r="I7" s="51"/>
    </row>
    <row r="8" spans="1:11" x14ac:dyDescent="0.2">
      <c r="A8" s="23" t="s">
        <v>7</v>
      </c>
      <c r="B8" s="38"/>
      <c r="C8" s="2">
        <f t="shared" ref="C8:E8" si="4">C22</f>
        <v>0</v>
      </c>
      <c r="D8" s="2">
        <f t="shared" si="4"/>
        <v>0</v>
      </c>
      <c r="E8" s="2">
        <f t="shared" si="4"/>
        <v>0</v>
      </c>
      <c r="F8" s="2">
        <f t="shared" si="1"/>
        <v>0</v>
      </c>
      <c r="G8" s="46"/>
      <c r="H8" s="49"/>
      <c r="I8" s="51"/>
    </row>
    <row r="9" spans="1:11" x14ac:dyDescent="0.2">
      <c r="A9" s="23" t="s">
        <v>21</v>
      </c>
      <c r="B9" s="38">
        <f>B4+B5+B6+B8</f>
        <v>0</v>
      </c>
      <c r="C9" s="2">
        <f t="shared" ref="C9:E9" si="5">C4+C5+C6+C8</f>
        <v>0</v>
      </c>
      <c r="D9" s="2">
        <f t="shared" si="5"/>
        <v>0</v>
      </c>
      <c r="E9" s="2">
        <f t="shared" si="5"/>
        <v>0</v>
      </c>
      <c r="F9" s="2">
        <f t="shared" si="1"/>
        <v>0</v>
      </c>
      <c r="G9" s="47"/>
      <c r="H9" s="50"/>
      <c r="I9" s="51"/>
    </row>
    <row r="10" spans="1:11" x14ac:dyDescent="0.2">
      <c r="A10" s="23" t="s">
        <v>8</v>
      </c>
      <c r="B10" s="38"/>
      <c r="C10" s="2">
        <f t="shared" ref="C10:E11" si="6">C25</f>
        <v>0</v>
      </c>
      <c r="D10" s="2">
        <f t="shared" si="6"/>
        <v>0</v>
      </c>
      <c r="E10" s="2">
        <f t="shared" si="6"/>
        <v>0</v>
      </c>
      <c r="F10" s="2">
        <f t="shared" si="1"/>
        <v>0</v>
      </c>
      <c r="G10" s="45" t="str">
        <f>IF(OR(B10="",B10=0),"--",F10/B10)</f>
        <v>--</v>
      </c>
      <c r="H10" s="48">
        <v>5</v>
      </c>
      <c r="I10" s="51" t="str">
        <f>IF(G10="--","--",G10*H10)</f>
        <v>--</v>
      </c>
    </row>
    <row r="11" spans="1:11" x14ac:dyDescent="0.2">
      <c r="A11" s="23" t="s">
        <v>9</v>
      </c>
      <c r="B11" s="38"/>
      <c r="C11" s="2">
        <f t="shared" si="6"/>
        <v>0</v>
      </c>
      <c r="D11" s="2">
        <f t="shared" si="6"/>
        <v>0</v>
      </c>
      <c r="E11" s="2">
        <f t="shared" si="6"/>
        <v>0</v>
      </c>
      <c r="F11" s="2">
        <f t="shared" si="1"/>
        <v>0</v>
      </c>
      <c r="G11" s="47"/>
      <c r="H11" s="50"/>
      <c r="I11" s="51"/>
    </row>
    <row r="12" spans="1:11" x14ac:dyDescent="0.2">
      <c r="A12" s="25" t="s">
        <v>10</v>
      </c>
      <c r="B12" s="38"/>
      <c r="C12" s="2">
        <f t="shared" ref="C12:E12" si="7">C27</f>
        <v>0</v>
      </c>
      <c r="D12" s="2">
        <f t="shared" si="7"/>
        <v>0</v>
      </c>
      <c r="E12" s="2">
        <f t="shared" si="7"/>
        <v>0</v>
      </c>
      <c r="F12" s="2">
        <f t="shared" si="1"/>
        <v>0</v>
      </c>
      <c r="G12" s="52" t="str">
        <f>IF(AND(OR(B12="",B12=0),(OR(B13="",B13=0))),"--",(F12+F13)/(B12+B13))</f>
        <v>--</v>
      </c>
      <c r="H12" s="48">
        <v>5</v>
      </c>
      <c r="I12" s="51" t="str">
        <f>IF(G12="--","--",G12*H12)</f>
        <v>--</v>
      </c>
    </row>
    <row r="13" spans="1:11" x14ac:dyDescent="0.2">
      <c r="A13" s="25" t="s">
        <v>11</v>
      </c>
      <c r="B13" s="38"/>
      <c r="C13" s="2">
        <f t="shared" ref="C13:E13" si="8">C28</f>
        <v>0</v>
      </c>
      <c r="D13" s="2">
        <f t="shared" si="8"/>
        <v>0</v>
      </c>
      <c r="E13" s="2">
        <f t="shared" si="8"/>
        <v>0</v>
      </c>
      <c r="F13" s="2">
        <f t="shared" si="1"/>
        <v>0</v>
      </c>
      <c r="G13" s="53"/>
      <c r="H13" s="50"/>
      <c r="I13" s="51"/>
    </row>
    <row r="14" spans="1:11" x14ac:dyDescent="0.2">
      <c r="A14" s="23" t="s">
        <v>2</v>
      </c>
      <c r="B14" s="38"/>
      <c r="C14" s="2">
        <f t="shared" ref="C14:E14" si="9">C29</f>
        <v>0</v>
      </c>
      <c r="D14" s="2">
        <f t="shared" si="9"/>
        <v>0</v>
      </c>
      <c r="E14" s="2">
        <f t="shared" si="9"/>
        <v>0</v>
      </c>
      <c r="F14" s="2">
        <f t="shared" si="1"/>
        <v>0</v>
      </c>
      <c r="G14" s="19" t="str">
        <f>IF(OR(B14="",B14=0),"--",F14/B14)</f>
        <v>--</v>
      </c>
      <c r="H14" s="17">
        <v>20</v>
      </c>
      <c r="I14" s="19" t="str">
        <f>IF(G14="--","--",G14*H14)</f>
        <v>--</v>
      </c>
    </row>
    <row r="15" spans="1:11" x14ac:dyDescent="0.2">
      <c r="A15" s="12"/>
      <c r="B15" s="8"/>
      <c r="C15" s="13"/>
      <c r="D15" s="13"/>
      <c r="E15" s="13"/>
      <c r="F15" s="3"/>
      <c r="G15" s="4"/>
      <c r="H15" s="4"/>
      <c r="I15" s="20">
        <f>SUM(I4:I14)</f>
        <v>0</v>
      </c>
      <c r="K15" s="10"/>
    </row>
    <row r="16" spans="1:11" s="16" customFormat="1" x14ac:dyDescent="0.2">
      <c r="A16" s="14"/>
      <c r="B16" s="15"/>
      <c r="C16" s="9"/>
      <c r="D16" s="9"/>
      <c r="E16" s="9"/>
      <c r="F16" s="15"/>
      <c r="G16" s="5"/>
      <c r="H16" s="5"/>
      <c r="I16" s="29" t="s">
        <v>22</v>
      </c>
      <c r="J16" s="33"/>
      <c r="K16" s="33"/>
    </row>
    <row r="17" spans="1:11" s="16" customFormat="1" ht="13.5" thickBot="1" x14ac:dyDescent="0.25">
      <c r="A17" s="14"/>
      <c r="B17" s="15"/>
      <c r="C17" s="9"/>
      <c r="D17" s="9"/>
      <c r="E17" s="9"/>
      <c r="F17" s="15"/>
      <c r="G17" s="5"/>
      <c r="H17" s="5"/>
      <c r="I17" s="30" t="s">
        <v>23</v>
      </c>
      <c r="J17" s="30"/>
      <c r="K17" s="30"/>
    </row>
    <row r="18" spans="1:11" s="10" customFormat="1" ht="15.75" customHeight="1" thickBot="1" x14ac:dyDescent="0.25">
      <c r="B18" s="26"/>
      <c r="C18" s="54"/>
      <c r="D18" s="54"/>
      <c r="E18" s="54"/>
      <c r="F18" s="55"/>
      <c r="G18" s="5"/>
      <c r="H18" s="5"/>
      <c r="I18" s="30"/>
      <c r="J18" s="30"/>
      <c r="K18" s="30"/>
    </row>
    <row r="19" spans="1:11" s="10" customFormat="1" ht="20.25" customHeight="1" x14ac:dyDescent="0.2">
      <c r="B19" s="28"/>
      <c r="C19" s="22">
        <v>2019</v>
      </c>
      <c r="D19" s="22">
        <v>2020</v>
      </c>
      <c r="E19" s="22">
        <v>2021</v>
      </c>
      <c r="F19" s="22" t="s">
        <v>3</v>
      </c>
      <c r="G19" s="5"/>
      <c r="H19" s="5"/>
      <c r="I19" s="5"/>
    </row>
    <row r="20" spans="1:11" x14ac:dyDescent="0.2">
      <c r="A20" s="41" t="s">
        <v>16</v>
      </c>
      <c r="B20" s="42"/>
      <c r="C20" s="7"/>
      <c r="D20" s="7"/>
      <c r="E20" s="7"/>
      <c r="F20" s="2">
        <f>SUM(C20:E20)</f>
        <v>0</v>
      </c>
    </row>
    <row r="21" spans="1:11" x14ac:dyDescent="0.2">
      <c r="A21" s="41" t="s">
        <v>17</v>
      </c>
      <c r="B21" s="42"/>
      <c r="C21" s="6"/>
      <c r="D21" s="6"/>
      <c r="E21" s="6"/>
      <c r="F21" s="2">
        <f t="shared" ref="F21:F29" si="10">SUM(C21:E21)</f>
        <v>0</v>
      </c>
    </row>
    <row r="22" spans="1:11" x14ac:dyDescent="0.2">
      <c r="A22" s="41" t="s">
        <v>14</v>
      </c>
      <c r="B22" s="42"/>
      <c r="C22" s="7"/>
      <c r="D22" s="7"/>
      <c r="E22" s="7"/>
      <c r="F22" s="2">
        <f t="shared" si="10"/>
        <v>0</v>
      </c>
    </row>
    <row r="23" spans="1:11" x14ac:dyDescent="0.2">
      <c r="A23" s="41" t="s">
        <v>4</v>
      </c>
      <c r="B23" s="42"/>
      <c r="C23" s="7"/>
      <c r="D23" s="7"/>
      <c r="E23" s="7"/>
      <c r="F23" s="2">
        <f t="shared" si="10"/>
        <v>0</v>
      </c>
    </row>
    <row r="24" spans="1:11" x14ac:dyDescent="0.2">
      <c r="A24" s="56" t="s">
        <v>1</v>
      </c>
      <c r="B24" s="57"/>
      <c r="C24" s="7"/>
      <c r="D24" s="7"/>
      <c r="E24" s="7"/>
      <c r="F24" s="2">
        <f t="shared" si="10"/>
        <v>0</v>
      </c>
    </row>
    <row r="25" spans="1:11" x14ac:dyDescent="0.2">
      <c r="A25" s="56" t="s">
        <v>0</v>
      </c>
      <c r="B25" s="57"/>
      <c r="C25" s="7"/>
      <c r="D25" s="7"/>
      <c r="E25" s="7"/>
      <c r="F25" s="2">
        <f t="shared" si="10"/>
        <v>0</v>
      </c>
    </row>
    <row r="26" spans="1:11" x14ac:dyDescent="0.2">
      <c r="A26" s="41" t="s">
        <v>15</v>
      </c>
      <c r="B26" s="42"/>
      <c r="C26" s="7"/>
      <c r="D26" s="7"/>
      <c r="E26" s="7"/>
      <c r="F26" s="2">
        <f t="shared" si="10"/>
        <v>0</v>
      </c>
    </row>
    <row r="27" spans="1:11" x14ac:dyDescent="0.2">
      <c r="A27" s="41" t="s">
        <v>18</v>
      </c>
      <c r="B27" s="42"/>
      <c r="C27" s="7"/>
      <c r="D27" s="7"/>
      <c r="E27" s="7"/>
      <c r="F27" s="2">
        <f t="shared" si="10"/>
        <v>0</v>
      </c>
    </row>
    <row r="28" spans="1:11" x14ac:dyDescent="0.2">
      <c r="A28" s="41" t="s">
        <v>19</v>
      </c>
      <c r="B28" s="42"/>
      <c r="C28" s="7"/>
      <c r="D28" s="7"/>
      <c r="E28" s="7"/>
      <c r="F28" s="2">
        <f t="shared" si="10"/>
        <v>0</v>
      </c>
    </row>
    <row r="29" spans="1:11" x14ac:dyDescent="0.2">
      <c r="A29" s="41" t="s">
        <v>2</v>
      </c>
      <c r="B29" s="42"/>
      <c r="C29" s="7"/>
      <c r="D29" s="7"/>
      <c r="E29" s="7"/>
      <c r="F29" s="2">
        <f t="shared" si="10"/>
        <v>0</v>
      </c>
    </row>
  </sheetData>
  <mergeCells count="22">
    <mergeCell ref="C2:F2"/>
    <mergeCell ref="G12:G13"/>
    <mergeCell ref="A1:I1"/>
    <mergeCell ref="I10:I11"/>
    <mergeCell ref="I12:I13"/>
    <mergeCell ref="I4:I9"/>
    <mergeCell ref="H12:H13"/>
    <mergeCell ref="G4:G9"/>
    <mergeCell ref="G10:G11"/>
    <mergeCell ref="H4:H9"/>
    <mergeCell ref="H10:H11"/>
    <mergeCell ref="A20:B20"/>
    <mergeCell ref="A21:B21"/>
    <mergeCell ref="A22:B22"/>
    <mergeCell ref="A23:B23"/>
    <mergeCell ref="C18:F18"/>
    <mergeCell ref="A29:B29"/>
    <mergeCell ref="A24:B24"/>
    <mergeCell ref="A25:B25"/>
    <mergeCell ref="A26:B26"/>
    <mergeCell ref="A27:B27"/>
    <mergeCell ref="A28:B28"/>
  </mergeCells>
  <phoneticPr fontId="2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ignoredErrors>
    <ignoredError sqref="C7:F7" formula="1"/>
    <ignoredError sqref="I12 I15" evalError="1"/>
    <ignoredError sqref="B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Caso5</vt:lpstr>
      <vt:lpstr>Caso4b</vt:lpstr>
      <vt:lpstr>Caso4a</vt:lpstr>
      <vt:lpstr>Caso3</vt:lpstr>
      <vt:lpstr>Caso2</vt:lpstr>
      <vt:lpstr>Caso1</vt:lpstr>
      <vt:lpstr>Caso0</vt:lpstr>
      <vt:lpstr>Indicadores</vt:lpstr>
    </vt:vector>
  </TitlesOfParts>
  <Company>E. T. S. DE INGENIEROS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SEGUIMIENTO INDICADORES</dc:title>
  <dc:creator>JOSE LUIS MARTIN</dc:creator>
  <cp:lastModifiedBy>FELIPE GARCIA</cp:lastModifiedBy>
  <cp:lastPrinted>2011-12-19T18:29:45Z</cp:lastPrinted>
  <dcterms:created xsi:type="dcterms:W3CDTF">1997-01-26T07:25:03Z</dcterms:created>
  <dcterms:modified xsi:type="dcterms:W3CDTF">2019-10-15T08:25:04Z</dcterms:modified>
</cp:coreProperties>
</file>