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ahia\OneDrive - UPV EHU\Escritorio\dekanotza berria\GRAL ALDAKETAK\berriak\"/>
    </mc:Choice>
  </mc:AlternateContent>
  <xr:revisionPtr revIDLastSave="0" documentId="13_ncr:1_{D823CC21-B733-4EC4-BF84-0E6BF312D6C3}" xr6:coauthVersionLast="47" xr6:coauthVersionMax="47" xr10:uidLastSave="{00000000-0000-0000-0000-000000000000}"/>
  <workbookProtection workbookAlgorithmName="SHA-512" workbookHashValue="Ij5spgi6/QINxv57OQd5GSTdi462i0JjGnsvRFUNHePwfjqDv8Knr8Nd2u4E7pSSGGcCI+vUOUUBObqA48XYLg==" workbookSaltValue="VfD/KnC/gQsWnXo32WWH2g==" workbookSpinCount="100000" lockStructure="1"/>
  <bookViews>
    <workbookView xWindow="-28920" yWindow="-120" windowWidth="29040" windowHeight="15840" activeTab="1" xr2:uid="{00000000-000D-0000-FFFF-FFFF00000000}"/>
  </bookViews>
  <sheets>
    <sheet name="Ikerketa EUS" sheetId="1" r:id="rId1"/>
    <sheet name="Esku-hartze, berrikuntza EUS" sheetId="7" r:id="rId2"/>
  </sheets>
  <definedNames>
    <definedName name="_Hlk151443705" localSheetId="0">'Ikerketa EUS'!$B$68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7" l="1"/>
  <c r="N4" i="1"/>
  <c r="J16" i="1"/>
  <c r="J16" i="7"/>
  <c r="L59" i="7"/>
  <c r="L60" i="7"/>
  <c r="L61" i="7"/>
  <c r="L62" i="7"/>
  <c r="L5" i="7"/>
  <c r="L33" i="7"/>
  <c r="L37" i="7"/>
  <c r="L38" i="7"/>
  <c r="L41" i="7"/>
  <c r="L42" i="7"/>
  <c r="L43" i="7"/>
  <c r="L45" i="7"/>
  <c r="L47" i="7"/>
  <c r="L49" i="7"/>
  <c r="L51" i="7"/>
  <c r="L52" i="7"/>
  <c r="K5" i="7"/>
  <c r="M5" i="7"/>
  <c r="L33" i="1"/>
  <c r="L37" i="1"/>
  <c r="L38" i="1"/>
  <c r="L41" i="1"/>
  <c r="L42" i="1"/>
  <c r="L43" i="1"/>
  <c r="L45" i="1"/>
  <c r="L47" i="1"/>
  <c r="L49" i="1"/>
  <c r="L51" i="1"/>
  <c r="L52" i="1"/>
  <c r="K5" i="1"/>
  <c r="L59" i="1"/>
  <c r="L60" i="1"/>
  <c r="L61" i="1"/>
  <c r="L62" i="1"/>
  <c r="L5" i="1"/>
  <c r="M5" i="1"/>
  <c r="K62" i="7"/>
  <c r="K52" i="7"/>
  <c r="K62" i="1"/>
  <c r="K52" i="1"/>
</calcChain>
</file>

<file path=xl/sharedStrings.xml><?xml version="1.0" encoding="utf-8"?>
<sst xmlns="http://schemas.openxmlformats.org/spreadsheetml/2006/main" count="326" uniqueCount="170">
  <si>
    <t>Azken nota</t>
  </si>
  <si>
    <t>Bete itzazu berdez dauden gelaxkak</t>
  </si>
  <si>
    <t>Ikaslea</t>
  </si>
  <si>
    <t>Adierazleak</t>
  </si>
  <si>
    <t>Eremua</t>
  </si>
  <si>
    <t>Ikerlanaren helburuak behar bezala zehaztu ditu (% 3)</t>
  </si>
  <si>
    <t>Metodologia ondo azaltzen du eta egokia da (%3)</t>
  </si>
  <si>
    <t>Emaitzak modu ordenatuan eta arrazoituan azaldu ditu (% 3)</t>
  </si>
  <si>
    <t>Deskribatzaileak eta maila</t>
  </si>
  <si>
    <t>Eskasa</t>
  </si>
  <si>
    <t>Tartekoa</t>
  </si>
  <si>
    <t>Aurreratua</t>
  </si>
  <si>
    <t>Ez du lortu egindako lanaren garrantzia azaltzea eta justifikatzea.</t>
  </si>
  <si>
    <t>Aukeratutako lanaren garrantzia justifikatu du, baina zehaztasun edo xehetasun gutxirekin.</t>
  </si>
  <si>
    <t>Bere lanaren egokitasuna eta garrantzia oinarrizko mailan azaldu eta justifikatu ditu.</t>
  </si>
  <si>
    <t>Aukeratutako lana sendotasun handiz justifikatu du, eta testuinguru profesionalean eta/edo akademikoan duen garrantzia azaldu du.</t>
  </si>
  <si>
    <t>Pisu handiko ebidentziak eman ditu, aukeratu duen lanaren gaia eta haren garrantzi berezia justifikatzeko.</t>
  </si>
  <si>
    <t>Gabezia nabarmenak izan ditu aurretiazko literatura aukeratzean eta erabiltzean.</t>
  </si>
  <si>
    <t>Literatura maila onargarrian ulertu du, baina ez du lortu konexioak ezartzea edo hura antolatzea.</t>
  </si>
  <si>
    <t>Aurretiazko literatura aztertu du modu koherentean eta kontzeptuak antolatuz, baina oinarrizko mailan.</t>
  </si>
  <si>
    <t>Lotura egokiak ezarri ditu eremu akademiko bereko eragileen artean, eta informazioa modu koherentean jarri du.</t>
  </si>
  <si>
    <t>Hainbat esparru akademikotako eragileen artean lotura egokiak ezartzeko gai izan da, modu ordenatuan.</t>
  </si>
  <si>
    <t>Ikerlanaren helburuak ez ditu zehaztu edo gaizki adierazita daude.</t>
  </si>
  <si>
    <t>Ikerlanaren helburuak zehaztuta daude, baina ez dute perspektibarik eta sakontasunik.</t>
  </si>
  <si>
    <t>Ikerlanaren helburuak aztertutako problematikari lotuta daude.</t>
  </si>
  <si>
    <t>Ikerlanaren helburuak argiak eta zehatzak dira, eta kontuan hartzen dute ikertutako problematika.</t>
  </si>
  <si>
    <t>Ikerlanaren helburuak aztertutako problematikaren lehentasunezko eta bigarren mailako alderdiei lotuta daude, eta azterlanari sakontasuna ematen diote.</t>
  </si>
  <si>
    <t>Ez du erabilitako metodologia azaltzen</t>
  </si>
  <si>
    <t>Metodologia atal bat dauka baina erabilitako metodologia ez da egokia ikerketa helburuak lortzeko</t>
  </si>
  <si>
    <t>Helburuak lortzera bideratutako metodologia bat azaltzen du baina sakontasun gutxirekin</t>
  </si>
  <si>
    <t>Erabilitako metodologia egokia da helburuak lortzeko eta era logiko batean azaltzen du</t>
  </si>
  <si>
    <t>Erabilitako metodologia egokia da helburuak lortzeko eta bere apropostasuna argudiatuz era sakonean azaltzen du</t>
  </si>
  <si>
    <t>Emaitzak egiturarik gabe azaldu ditu, eta horregatik, nekez ulertzen dira.</t>
  </si>
  <si>
    <t>Ikerlanaren emaitza nagusiak azaldu ditu, baina zenbait alderdi ez daude behar bezala azalduta edo justifikatuta.</t>
  </si>
  <si>
    <t>Ikerketan emaitza oparoak azaldu ditu baina antolamendu ez guztiz argiarekin</t>
  </si>
  <si>
    <t>Ikerlanaren emaitzak modu argian eta antolatuan azaldu ditu.</t>
  </si>
  <si>
    <t xml:space="preserve">Ikerlanaren emaitzak azaltzean hauetara nola heltzeko prozesua ere azaldu du hau menperatzen duela erakutsiaz </t>
  </si>
  <si>
    <t>Ez dira emaitzetan oinarritutako eta helburuekin bat datozen ondorioak azaltzen </t>
  </si>
  <si>
    <t>Ondorioak emaitzei edo helburuei erreferentzia egiten dieten arren ez da lotura egokirik egiten</t>
  </si>
  <si>
    <t>Ondorioek emaitza eta helburuei erreferentzia egin eta lotura xumeak ezartzen dituzte</t>
  </si>
  <si>
    <t>Ondorioak emaitza eta helburuetan oinarritzen dira bien arteko lotura logikoak eginaz</t>
  </si>
  <si>
    <t>Ondorioak emaitza eta helburuetan oinarritzen dira balio erantsiko ekarpen berritzaileak eginaz alorrari</t>
  </si>
  <si>
    <t>Hiztegi mugatua, laua eta zehaztasun txikikoa erabili du, eta horregatik, zaila da lana ulertzea.</t>
  </si>
  <si>
    <t>Batzuetan hiztegi espezializatua erabili du, baina gabezia nabariekin.</t>
  </si>
  <si>
    <t>Lanaren esparru akademikoko hiztegia erabili du.</t>
  </si>
  <si>
    <t>Esparru akademikoaren berezko terminologiaren ezagutza sendoa du, eta zehazki erabili du.</t>
  </si>
  <si>
    <t>Lexiko sofistikatua erabili du, gaia erabat menderatzen duela erakutsiz.</t>
  </si>
  <si>
    <t>Egitura gramatikal oinarrizkoegiak erabili ditu eta akats ortografiko ugari egin ditu. Horregatik, zaila da mezua ulertzea.</t>
  </si>
  <si>
    <t>Egitura gramatikal sinpleak erabili ditu, eta tarteka akats gramatikalak eta ortografikoak daude.</t>
  </si>
  <si>
    <t>Egitura gramatikal sinpleak baina zuzenak erabili ditu, laneko kontzeptuak lotzeko. Akats ortografiko gutxi daude.</t>
  </si>
  <si>
    <t>Egitura gramatikal konplexuak erabili ditu, eta mezua ulertzen laguntzen dute. Ez dago akats ortografikorik.</t>
  </si>
  <si>
    <t>Egitura gramatikal aurreratuak menderatzen ditu, eta mezua ulertzen laguntzen dute. Ez dago akats ortografikorik.</t>
  </si>
  <si>
    <t>Diskurtsoa subjektiboa da nagusiki, objektibotasunik gabea, eta GRALaren egilearen presentzia nabarmena da.</t>
  </si>
  <si>
    <t xml:space="preserve">Diskurtsoa objektiboa da, baina zehaztasun eta subjektibotasun zama handiarekin. </t>
  </si>
  <si>
    <t>Diskurtsoan iritzi pertsonalak saihestu ditu, eta GRALaren egilearen presentzia txikia da.</t>
  </si>
  <si>
    <t xml:space="preserve">Diskurtsoa objektiboa da nagusiki, nahiz eta batzuetan ez den ageri literatura zientifikorik. </t>
  </si>
  <si>
    <t xml:space="preserve">Diskurtsoa objektiboa da nagusiki, eta literatura zientifikoaren bidez justifikatuta dago. </t>
  </si>
  <si>
    <t>Erreferentziak behar bezala eman ditu, iturri bibliografiko garrantzitsuak erabiliz. APA arauen erabileran akats gutxi egin ditu.</t>
  </si>
  <si>
    <t>Erreferentzia bibliografikoak eguneratuta daude eta garrantzitsuak dira. APA arauak modu zehatzean erabili ditu.</t>
  </si>
  <si>
    <t xml:space="preserve">Erabilitako erreferentzia bibliografikoak lehen mailako iturri akademikoetatik datoz, eguneratuta daude eta behar bezala aipatu ditu. </t>
  </si>
  <si>
    <t>Media Ponderatua</t>
  </si>
  <si>
    <t>HIZKUNTZA ZUZENTASUNA</t>
  </si>
  <si>
    <t>Deskribatzaileak eta menderatze maila</t>
  </si>
  <si>
    <t>Ulermena oztopatzen duten akatsak</t>
  </si>
  <si>
    <t>Atal batean baino gehiagotan ulermena oztopatzen duten  hizkuntz egokitasun akats larriak ditu. Pasarte horiek ulertzea galaraziaz</t>
  </si>
  <si>
    <t>Punturen batean badu ulermena oztopatzen duen hizkuntz egokitasun akatsen bat, baina orokorrean lana ongi jarraitzen da.</t>
  </si>
  <si>
    <t>Hizkuntz egokitasun akatsen bat baldin badu ere ez du ulermena bereziki oztopatzen.</t>
  </si>
  <si>
    <t>Erabilera ohiko kontzeptuetan ortografia eta gramatika zuzenak izango dira</t>
  </si>
  <si>
    <t>Bere lanaren alorrean ohiko diren kontzeptuak sarritan ortografikoki edo gramatikalki era ez zuzen batean erabiltzen ditu</t>
  </si>
  <si>
    <t>Bere lanaren alorrean ohiko diren kontzeptuak momentu puntualen batean ortografikoki edo gramatikalki era ez zuzen batean erabili ditu</t>
  </si>
  <si>
    <t>Akats ortografiko edo gramatikalen bat egon daitekeen arren ez da  bere lanaren alorrean ohiko diren kontzeptuetan</t>
  </si>
  <si>
    <t xml:space="preserve">Ikasleak sinatuta entregatu du Profesionaltasun etikoko hitzarmena   </t>
  </si>
  <si>
    <t>INDIKATZAILEAK</t>
  </si>
  <si>
    <t>Ez nahikoa (0-4)</t>
  </si>
  <si>
    <t>Nahikoa(5-6)</t>
  </si>
  <si>
    <t>Aurreratua (7-10)</t>
  </si>
  <si>
    <t>*Atal honetan ebaluazioa EZ-NAHIKOA baldin bada EPAIMAHAIAK txantiloia jarraiki txosten bat egin beharko du ikasleak bere lana zuzendu dezan</t>
  </si>
  <si>
    <t>*Atal honetan ebaluazioa EZ-NAHIKOA baldin bada EPAIMAHAIAK txantiloia jarraiki txosten bat egin beharko du aurkitu dituen ebidentziak azalduaz</t>
  </si>
  <si>
    <t xml:space="preserve"> OHARRA: Hizkuntza-zuzentasuna eta oinarri etikoak betetzea sine qua non betekizunak dira gradu amaierako lan bat aurkeztu ahal izateko. Hizkuntz zuzentasunari buruzko itemen batean balorazioa EZ-NAHIKOA duten lanek zuzenean GUTXIEGI = 0 ebaluazioa izango dute azken lanean, gutxieneko baldintzak ez betetzearren. Era berean Profesionaltasun etikoko hitzarmena betetzen ez duten ikasleek ere 0  bat izango dute ebaluazio gisa eta ez dira ebaluatuak izango</t>
  </si>
  <si>
    <t>BAI</t>
  </si>
  <si>
    <t>EZ</t>
  </si>
  <si>
    <t>GRAL MOTA: IKERKETA</t>
  </si>
  <si>
    <t xml:space="preserve">* Desplegableekin aukeratu </t>
  </si>
  <si>
    <t>ERRUBRIKA</t>
  </si>
  <si>
    <t xml:space="preserve">Bere proposamenean zehaztasunez eta xehetasunez erabili ditu  testuinguruaren (eta hala balegokio araudiaren) printzipio nagusiak. </t>
  </si>
  <si>
    <t xml:space="preserve">Testuingurua (eta hala balegokio bere araudia) ongi ezagutzen eta menderatzen duela erakutsi du proposamen propiora beren beregi egokituaz     </t>
  </si>
  <si>
    <t xml:space="preserve">Lanaren edukiak hezkuntza proposamenen atal guztiak bildu ditu: gaitasunak, helburu didaktikoak, metodologia, integrazio egoera, ebaluazioa . Gainera koherentzia eta  lotura nabarmena du praktika eta oinarri teorikoaren artean </t>
  </si>
  <si>
    <t xml:space="preserve">Ez dira emaitzetan oinarritutako eta helburuekin bat datozen ondorioak azaltzen </t>
  </si>
  <si>
    <t>Bere lanaren egokitasun zientifikoa azaldu eta justifikatu du (%4,5 )</t>
  </si>
  <si>
    <t>Literatura koherentziaz eta kontzeptuak antolatuta berrikusi du (% 4,5)</t>
  </si>
  <si>
    <t xml:space="preserve">Justifikazioa,
esparru teorikoa eta bibliografia (% 9)
*HH/LH G2 /GH G1
</t>
  </si>
  <si>
    <t xml:space="preserve">Ikerlanaren
garapena (% 12)
*HH/LH G1 / GH G1G2G4
</t>
  </si>
  <si>
    <t>Diskurtso akademikoa (% 9)
*HH/LH G4 / GH G3</t>
  </si>
  <si>
    <t>Lanaren esparru akademikoko lexikoa erabili du (%1,5)</t>
  </si>
  <si>
    <t>Egitura gramatikal konplexuak erabili ditu lanaren ideiak antolatzeko, eta ortografia menderatzen du (%1,5)</t>
  </si>
  <si>
    <t>Diskurtsoa modu objektiboan eraiki du (saihestu ditu iritzi pertsonalak egoki ez diren uneetan, balorazio adjektiboak, 1. pertsona, lexiko konnotatiboa, etab.) (%1,5)</t>
  </si>
  <si>
    <t>Emaitzetan oinarritutako eta helburuekin bat datozen ondorioak azaltzen dira  (%·3</t>
  </si>
  <si>
    <t>Tutorearen kalifikazioa</t>
  </si>
  <si>
    <t>Nota</t>
  </si>
  <si>
    <t>Kalifikazioa lan idatzia</t>
  </si>
  <si>
    <t>Kalifikazioa prozesua</t>
  </si>
  <si>
    <t xml:space="preserve">Kalitatearekiko konpromisoa eta motibazioa (% 7)
*HH/LH G3 / GH G3
</t>
  </si>
  <si>
    <t>Biziki eta sakontasunez lan egin du prozesu osoan</t>
  </si>
  <si>
    <t>Zailtasun nabariak izan ditu erritmoari jarraitzeko eta GRAL baten konplexutasuna ulertzeko.</t>
  </si>
  <si>
    <t>Lanerako konpromisoa eta gogoa irregularrak izan dira prozesuan zehar.</t>
  </si>
  <si>
    <t>Bere konpromisoa egokia izan da, baina beti ez du gogo eta/edo sakontasun berarekin lan egin.</t>
  </si>
  <si>
    <t>Ikasteko motibazioa eta kalitatearekiko konpromisoa erakutsi ditu prozesu osoan.</t>
  </si>
  <si>
    <t>Gogotsu eta sakontasunez lan egin du, eta espero zen eskakizun mailara egokitu da.</t>
  </si>
  <si>
    <t xml:space="preserve">Ekintzailetzarako eta arazoak konpontzeko gaitasuna (% 7)     
*HH/LH G3 / GH G3
</t>
  </si>
  <si>
    <t>GRALa planifikatu, egin eta berrikustean autonomiaz jardun da</t>
  </si>
  <si>
    <t>Ez da gai izan modu autonomoan lan egiteko, ezta lanaren eskakizunei modu autonomoan aurre egiteko ere.</t>
  </si>
  <si>
    <t>GRALaren erronkei neurri batean aurre egiteko gai izan da, baina laguntzarekin. Lana egitean ahuleziak nabaritu dira.</t>
  </si>
  <si>
    <t>Modu ekintzailean lan egin du, baina laguntzarekin.</t>
  </si>
  <si>
    <t>Modu autonomoan lan egin du, eta ekintzailea izan da lana planifikatu, egin eta berrikustean.</t>
  </si>
  <si>
    <t>Prozesu osoan jarrera ekintzailea izan du, arazoak konpontzeko gaitasuna izan du, eta lana egiteko prozesuan autonomoa izan da.</t>
  </si>
  <si>
    <t>Aztergaia eraikitzeko eta hausnartzeko gaitasuna (% 6) *HH/LH G4 / GH G3</t>
  </si>
  <si>
    <t>Landu duen gaia (aztergaia) eraikitzeko eta honen inguruan bere kabuz hausnartzeko gaitasuna adierazi du</t>
  </si>
  <si>
    <t xml:space="preserve">Ez da gai izan irakasleak bideratu gabe aztergaia eraikitzeko </t>
  </si>
  <si>
    <t>Aztergaia eraikitzen hasi da bere kabuz baina irakaslearen gidaritza behar izan du momentu askotan</t>
  </si>
  <si>
    <t>Aztergaia eraiki du, irakurketa autonomo bidez  eta gaiari bueltak eman eta itxura eman dio hausnarketa sakon bat eginaz</t>
  </si>
  <si>
    <t xml:space="preserve"> *GRALarekin lotutako gaitasun zehatzak:</t>
  </si>
  <si>
    <t>HAUR HEZKUNTZAKO GRADUAK</t>
  </si>
  <si>
    <t>LEHEN HEZKUNTZAKO GRADUAK</t>
  </si>
  <si>
    <t>GIZARTE HEZKUNTZAKO GRADUA</t>
  </si>
  <si>
    <t>G1. Lortutako ezagutza teorikoak eta praktikoak erabili, teoria eta praktika egungo hezkuntza errealitatearekin lotu eta ezagutza berriak sortu irakaskuntzarekin eta ikaskuntzarekin lotutako arazoei aurre egiteko.</t>
  </si>
  <si>
    <t>G2. Informazio garrantzitsua aukeratu, aztertu eta sintetizatu, eskolatze prozesuak hobetuko dituzten proiektuak diseinatze aldera.</t>
  </si>
  <si>
    <t>G3. Autonomia adierazi heziketa arloko gogoeta, argudio, iritzi akademiko eta profesionaletan, baita erabakiak hartu eta arazoak konpontzerakoan, banaka zein talde barruan.</t>
  </si>
  <si>
    <t>G4. Komunikazio gaitasuna adierazi, ahoz zein idatziz, EAEko bi hizkuntza ofizialetan.</t>
  </si>
  <si>
    <t>G1. Gizartearen eta hezkuntzaren errealitatea aztertu eta interpretatu, eta era berean banakoen, erakundeen eta lanbidearen bestelako arloen beharrak identifikatu, gizarte eta hezkuntza mailako ekintzak oinarritzeko.</t>
  </si>
  <si>
    <t>G2. Jarduteko proiektu berritzaileak diseinatu hainbat esparrutan eta Gizarte Hezkuntzaren arloko gai garrantzitsuetan aplikatu, koordinatu, balioetsi eta sakontzeko erabili.</t>
  </si>
  <si>
    <t>G3. Norberak bere GRALaren inguruan hausnartu, argudiatu eta defendatu.</t>
  </si>
  <si>
    <t>G4. Ikuspegi, metodologia eta ikerkuntza, ekintza eta hobekuntza teknika desberdinak erabili Gizarte Hezkuntzaren esparruetan.</t>
  </si>
  <si>
    <t xml:space="preserve">Tutoreak antzeman du ikasleak ez dituela profesionaltasun etikoaren hitzarmeneko itemak errespetatu: Bai (ez dira errespetatzen)/Ez (errespetatu egiten dira) </t>
  </si>
  <si>
    <t>Lan Idatzia</t>
  </si>
  <si>
    <t>Prozesua</t>
  </si>
  <si>
    <t>Lan idatzia: Ikerketa (% 60)</t>
  </si>
  <si>
    <t>Prozesua (% 40)</t>
  </si>
  <si>
    <t>Aztergaia eraikitzeko, elaboratzeko, lantzeko, forma eta zentzua emateko gai izan da momentu puntualetan laguntzarekin baina hausnarketarako gidaritza behar izan du</t>
  </si>
  <si>
    <t>Aztergaia eraikitzeko gai izan da autonomoki eta hausnarketa gidaritza xumearekin bere kabuz burutu ahal izan du</t>
  </si>
  <si>
    <t>GRAL MOTA: ESKU-HARTZE eta BERRIKUNTZA</t>
  </si>
  <si>
    <t>Lan idatzia: Gizarte eta hezkuntza arloko esku-hartzea / Berrikuntza didaktikoa / Ekintzailetza  (% 60)</t>
  </si>
  <si>
    <t>Edukiak hezkuntza proposamen baten elementu guztiak bildu ditu proposamenean (% 3)</t>
  </si>
  <si>
    <t>Lanaren edukiak ez du egitura zehatzik eta sekuentzia logikorik.</t>
  </si>
  <si>
    <t>Proposamena ez da implementatu edota adituei galdetuz balioztatu</t>
  </si>
  <si>
    <t>Proposamena inplementatu dela esan da edo aditu bidez balioztatu dela baina ez da hau berresteko ebidentzia nahikorik azaldu</t>
  </si>
  <si>
    <t>Proposamena inplementatu da edota adituen bidez balioztatu eta prozesu horiek bermatzen dituzten gutxieneko emaitzak bidldu dira</t>
  </si>
  <si>
    <t>Proposamena inplementatu da edota adituen bidez balioztatu eta prozesu horiek emaitzen azterketa sakon eta aurreratuarekin plazaratu dira</t>
  </si>
  <si>
    <t xml:space="preserve">Lan proposamenaren 
garapena (% 12)
*HH/LH G1 / GH G1G2G4
</t>
  </si>
  <si>
    <t>Proposamena testuinguruan (eta hala balegokio araudian) oinarritu du (% 3)</t>
  </si>
  <si>
    <t xml:space="preserve">Bere proposamenean testuingurua (eta hala balegokio honen araudia)      oker azaldu du. </t>
  </si>
  <si>
    <t>Proposamena testuinguruaren (eta hala balegokio honen araudiaren)      arabera egin du, baina azaletik eta gabeziekin</t>
  </si>
  <si>
    <t>Testuinguruaren (eta hala balegokio arau esparruaren) ezaugarri nagusiak txertatu ditu proposamenean.</t>
  </si>
  <si>
    <t xml:space="preserve">Lanaren edukiak hezkuntza proposamenen atal guztiak bildu ditu: gaitasunak, helburu didaktikoak, metodologia, integrazio egoera, ebaluazioa… 
baina garapen maila ertainean
</t>
  </si>
  <si>
    <t xml:space="preserve">Lanaren edukiak hezkuntza proposamenen atal guztiak bildu ditu: gaitasunak, helburu didaktikoak, metodologia, integrazio egoera, ebaluazioa… 
     , eta koherentzia eta teoria-praktika lotura izateaz gain beste elementu batzuk integratu, proposamenari balioa eransteko.
</t>
  </si>
  <si>
    <t>Lanaren edukiak tarteka hezkuntza proposamen      egiturari jarraitu dio, baina koherentzia falta nabariekin.</t>
  </si>
  <si>
    <t>Proposamena nola inplementatu edo adituen bidez balioztatu den azaltzen du emaitzak plazaratuaz
(% 3)</t>
  </si>
  <si>
    <t>Emaitzetan oinarritutako eta helburuekin bat datozen ondorioak azaltzen dira  (%3)</t>
  </si>
  <si>
    <r>
      <t xml:space="preserve">ERRUBRIKA </t>
    </r>
    <r>
      <rPr>
        <sz val="14"/>
        <color theme="1"/>
        <rFont val="Times New Roman"/>
        <family val="1"/>
      </rPr>
      <t>Oharra: Mota honetako lanak inplementatuak edo implementatu gabeak izan daitezke baina inplementatu gabeak badira beharrezkoa izango da egiten den esku-hartze/berrikuntza edo ekintzailetza proposamenari buruz aditu bati edo batzuei galdetzea instrumentuaren baliozkotsauna aztertze aldera.</t>
    </r>
  </si>
  <si>
    <t>0-2</t>
  </si>
  <si>
    <t>3-4</t>
  </si>
  <si>
    <t>5-6</t>
  </si>
  <si>
    <t>7-8</t>
  </si>
  <si>
    <t>9-10</t>
  </si>
  <si>
    <t>TUTOREAREN ERRUBRIKA</t>
  </si>
  <si>
    <t>IRUZKINAK (Hautazkoa):</t>
  </si>
  <si>
    <t>OINARRI ETIKOAK , PLAGIOA eta TXANTILOI/ARAUTEGIAREN betetzea</t>
  </si>
  <si>
    <t>GRAL arautegi eta txantiloian adierazitako baldintzak eta atalak ditu lanak, lan akademiko bati jarraiki</t>
  </si>
  <si>
    <t>Laneko ideien erreferentziak behar bezala eman ditu, iturri bibliografiko askotarikoak,errealak egungoak eta kalitatezkoak erabiliz (% 4,5)</t>
  </si>
  <si>
    <t>Bere lanean ageri diren ideiek eta proposamenek ez dute erreferentzia bibliografikorik edo daudenak ez dira garrantzitsuak edo errealak. APA arauak gaizki erabili ditu.</t>
  </si>
  <si>
    <t>Ideien erreferentziak eman ditu, baina ez dira oso zehatzak, ez dira nahikoak edo eguneratu gabe daude, nahiz eta errealak izan. APA arauen erabilera irregularra 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</si>
</sst>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8"/>
      <name val="Times New Roman"/>
      <family val="1"/>
    </font>
    <font>
      <b/>
      <sz val="15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rgb="FFFF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26"/>
      <color theme="1"/>
      <name val="Times New Roman"/>
      <family val="1"/>
    </font>
    <font>
      <b/>
      <sz val="16"/>
      <name val="Times New Roman"/>
      <family val="1"/>
    </font>
    <font>
      <sz val="14"/>
      <color theme="1"/>
      <name val="Calibri"/>
      <family val="2"/>
      <scheme val="minor"/>
    </font>
    <font>
      <b/>
      <sz val="15"/>
      <color rgb="FFFF3300"/>
      <name val="Times New Roman"/>
      <family val="1"/>
    </font>
    <font>
      <b/>
      <sz val="16"/>
      <color rgb="FFFF33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C7E7A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DB19B"/>
        <bgColor indexed="64"/>
      </patternFill>
    </fill>
    <fill>
      <patternFill patternType="solid">
        <fgColor rgb="FFFBFFAD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/>
    <xf numFmtId="0" fontId="6" fillId="0" borderId="0" xfId="0" applyFont="1"/>
    <xf numFmtId="0" fontId="16" fillId="0" borderId="0" xfId="0" applyFont="1"/>
    <xf numFmtId="2" fontId="22" fillId="0" borderId="18" xfId="0" applyNumberFormat="1" applyFont="1" applyBorder="1" applyAlignment="1">
      <alignment horizontal="center"/>
    </xf>
    <xf numFmtId="164" fontId="22" fillId="0" borderId="18" xfId="0" applyNumberFormat="1" applyFont="1" applyBorder="1" applyAlignment="1">
      <alignment horizontal="center"/>
    </xf>
    <xf numFmtId="0" fontId="7" fillId="0" borderId="0" xfId="0" applyFont="1"/>
    <xf numFmtId="2" fontId="3" fillId="19" borderId="18" xfId="0" applyNumberFormat="1" applyFont="1" applyFill="1" applyBorder="1" applyAlignment="1">
      <alignment horizontal="center"/>
    </xf>
    <xf numFmtId="164" fontId="21" fillId="12" borderId="18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1" fillId="13" borderId="0" xfId="0" applyFont="1" applyFill="1"/>
    <xf numFmtId="0" fontId="5" fillId="13" borderId="0" xfId="0" applyFont="1" applyFill="1" applyAlignment="1">
      <alignment vertical="top"/>
    </xf>
    <xf numFmtId="0" fontId="1" fillId="13" borderId="0" xfId="0" applyFont="1" applyFill="1" applyAlignment="1">
      <alignment vertical="top"/>
    </xf>
    <xf numFmtId="0" fontId="0" fillId="13" borderId="0" xfId="0" applyFill="1"/>
    <xf numFmtId="0" fontId="5" fillId="4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8" fillId="6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" fillId="3" borderId="18" xfId="0" applyFont="1" applyFill="1" applyBorder="1"/>
    <xf numFmtId="2" fontId="1" fillId="0" borderId="0" xfId="0" applyNumberFormat="1" applyFont="1"/>
    <xf numFmtId="0" fontId="1" fillId="12" borderId="0" xfId="0" applyFont="1" applyFill="1"/>
    <xf numFmtId="0" fontId="0" fillId="12" borderId="0" xfId="0" applyFill="1"/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0" fontId="11" fillId="18" borderId="33" xfId="0" applyFont="1" applyFill="1" applyBorder="1" applyAlignment="1">
      <alignment horizontal="center" wrapText="1"/>
    </xf>
    <xf numFmtId="0" fontId="11" fillId="18" borderId="17" xfId="0" applyFont="1" applyFill="1" applyBorder="1" applyAlignment="1">
      <alignment horizontal="center" wrapText="1"/>
    </xf>
    <xf numFmtId="2" fontId="11" fillId="9" borderId="3" xfId="0" applyNumberFormat="1" applyFont="1" applyFill="1" applyBorder="1" applyAlignment="1">
      <alignment horizontal="center" vertical="center" wrapText="1"/>
    </xf>
    <xf numFmtId="2" fontId="11" fillId="9" borderId="3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9" fillId="11" borderId="18" xfId="0" applyNumberFormat="1" applyFont="1" applyFill="1" applyBorder="1" applyAlignment="1">
      <alignment horizontal="center"/>
    </xf>
    <xf numFmtId="2" fontId="11" fillId="19" borderId="26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1" fillId="18" borderId="1" xfId="0" applyFont="1" applyFill="1" applyBorder="1" applyAlignment="1">
      <alignment horizontal="center" wrapText="1"/>
    </xf>
    <xf numFmtId="2" fontId="11" fillId="12" borderId="26" xfId="0" applyNumberFormat="1" applyFont="1" applyFill="1" applyBorder="1" applyAlignment="1">
      <alignment horizontal="center" vertical="center" wrapText="1"/>
    </xf>
    <xf numFmtId="0" fontId="18" fillId="0" borderId="0" xfId="0" applyFont="1"/>
    <xf numFmtId="2" fontId="11" fillId="15" borderId="18" xfId="0" applyNumberFormat="1" applyFont="1" applyFill="1" applyBorder="1" applyAlignment="1" applyProtection="1">
      <alignment horizontal="center" vertical="center" wrapText="1"/>
      <protection locked="0"/>
    </xf>
    <xf numFmtId="2" fontId="11" fillId="17" borderId="3" xfId="0" applyNumberFormat="1" applyFont="1" applyFill="1" applyBorder="1" applyAlignment="1" applyProtection="1">
      <alignment horizontal="center" vertical="center" wrapText="1"/>
      <protection locked="0"/>
    </xf>
    <xf numFmtId="2" fontId="11" fillId="17" borderId="32" xfId="0" applyNumberFormat="1" applyFont="1" applyFill="1" applyBorder="1" applyAlignment="1" applyProtection="1">
      <alignment horizontal="center" vertical="center" wrapText="1"/>
      <protection locked="0"/>
    </xf>
    <xf numFmtId="2" fontId="11" fillId="17" borderId="19" xfId="0" applyNumberFormat="1" applyFont="1" applyFill="1" applyBorder="1" applyAlignment="1" applyProtection="1">
      <alignment horizontal="center" vertical="center" wrapText="1"/>
      <protection locked="0"/>
    </xf>
    <xf numFmtId="164" fontId="22" fillId="3" borderId="25" xfId="0" applyNumberFormat="1" applyFont="1" applyFill="1" applyBorder="1" applyAlignment="1">
      <alignment vertical="center" wrapText="1"/>
    </xf>
    <xf numFmtId="164" fontId="22" fillId="3" borderId="26" xfId="0" applyNumberFormat="1" applyFont="1" applyFill="1" applyBorder="1" applyAlignment="1">
      <alignment vertical="center" wrapText="1"/>
    </xf>
    <xf numFmtId="0" fontId="1" fillId="3" borderId="0" xfId="0" applyFont="1" applyFill="1"/>
    <xf numFmtId="0" fontId="9" fillId="0" borderId="2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18" fillId="7" borderId="10" xfId="0" applyFont="1" applyFill="1" applyBorder="1" applyAlignment="1">
      <alignment horizontal="center" vertical="center" wrapText="1"/>
    </xf>
    <xf numFmtId="0" fontId="9" fillId="0" borderId="15" xfId="0" applyFont="1" applyBorder="1"/>
    <xf numFmtId="0" fontId="9" fillId="0" borderId="3" xfId="0" applyFont="1" applyBorder="1" applyAlignment="1">
      <alignment horizontal="center" vertical="center" wrapText="1"/>
    </xf>
    <xf numFmtId="0" fontId="2" fillId="0" borderId="0" xfId="0" applyFont="1"/>
    <xf numFmtId="2" fontId="3" fillId="0" borderId="18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3" borderId="25" xfId="0" applyNumberFormat="1" applyFont="1" applyFill="1" applyBorder="1" applyAlignment="1">
      <alignment vertical="center" wrapText="1"/>
    </xf>
    <xf numFmtId="164" fontId="30" fillId="12" borderId="18" xfId="0" applyNumberFormat="1" applyFont="1" applyFill="1" applyBorder="1" applyAlignment="1">
      <alignment horizontal="center"/>
    </xf>
    <xf numFmtId="164" fontId="3" fillId="3" borderId="26" xfId="0" applyNumberFormat="1" applyFont="1" applyFill="1" applyBorder="1" applyAlignment="1">
      <alignment vertical="center" wrapText="1"/>
    </xf>
    <xf numFmtId="0" fontId="2" fillId="13" borderId="0" xfId="0" applyFont="1" applyFill="1" applyAlignment="1">
      <alignment vertical="top"/>
    </xf>
    <xf numFmtId="0" fontId="2" fillId="4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7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" fillId="13" borderId="0" xfId="0" applyFont="1" applyFill="1"/>
    <xf numFmtId="0" fontId="1" fillId="0" borderId="25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4" fillId="12" borderId="0" xfId="0" applyFont="1" applyFill="1"/>
    <xf numFmtId="0" fontId="5" fillId="12" borderId="0" xfId="0" applyFont="1" applyFill="1"/>
    <xf numFmtId="0" fontId="31" fillId="12" borderId="0" xfId="0" applyFont="1" applyFill="1"/>
    <xf numFmtId="0" fontId="2" fillId="0" borderId="18" xfId="0" applyFont="1" applyBorder="1" applyAlignment="1">
      <alignment horizontal="center" vertical="center" wrapText="1"/>
    </xf>
    <xf numFmtId="0" fontId="26" fillId="7" borderId="18" xfId="0" applyFont="1" applyFill="1" applyBorder="1" applyAlignment="1">
      <alignment horizontal="center" vertical="center" wrapText="1"/>
    </xf>
    <xf numFmtId="0" fontId="2" fillId="18" borderId="33" xfId="0" applyFont="1" applyFill="1" applyBorder="1" applyAlignment="1">
      <alignment horizontal="center" wrapText="1"/>
    </xf>
    <xf numFmtId="0" fontId="2" fillId="18" borderId="17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 wrapText="1"/>
    </xf>
    <xf numFmtId="2" fontId="2" fillId="9" borderId="3" xfId="0" applyNumberFormat="1" applyFont="1" applyFill="1" applyBorder="1" applyAlignment="1">
      <alignment horizontal="center" vertical="center" wrapText="1"/>
    </xf>
    <xf numFmtId="2" fontId="2" fillId="9" borderId="3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11" borderId="18" xfId="0" applyNumberFormat="1" applyFont="1" applyFill="1" applyBorder="1" applyAlignment="1">
      <alignment horizontal="center"/>
    </xf>
    <xf numFmtId="2" fontId="2" fillId="19" borderId="26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18" borderId="1" xfId="0" applyFont="1" applyFill="1" applyBorder="1" applyAlignment="1">
      <alignment horizontal="center" wrapText="1"/>
    </xf>
    <xf numFmtId="2" fontId="2" fillId="12" borderId="26" xfId="0" applyNumberFormat="1" applyFont="1" applyFill="1" applyBorder="1" applyAlignment="1">
      <alignment horizontal="center" vertical="center" wrapText="1"/>
    </xf>
    <xf numFmtId="2" fontId="27" fillId="20" borderId="0" xfId="0" applyNumberFormat="1" applyFont="1" applyFill="1" applyAlignment="1">
      <alignment horizontal="center" vertical="center" wrapText="1"/>
    </xf>
    <xf numFmtId="0" fontId="26" fillId="0" borderId="0" xfId="0" applyFont="1"/>
    <xf numFmtId="2" fontId="2" fillId="15" borderId="18" xfId="0" applyNumberFormat="1" applyFont="1" applyFill="1" applyBorder="1" applyAlignment="1" applyProtection="1">
      <alignment horizontal="center" vertical="center" wrapText="1"/>
      <protection locked="0"/>
    </xf>
    <xf numFmtId="2" fontId="2" fillId="17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17" borderId="32" xfId="0" applyNumberFormat="1" applyFont="1" applyFill="1" applyBorder="1" applyAlignment="1" applyProtection="1">
      <alignment horizontal="center" vertical="center" wrapText="1"/>
      <protection locked="0"/>
    </xf>
    <xf numFmtId="2" fontId="2" fillId="17" borderId="19" xfId="0" applyNumberFormat="1" applyFont="1" applyFill="1" applyBorder="1" applyAlignment="1" applyProtection="1">
      <alignment horizontal="center" vertical="center" wrapText="1"/>
      <protection locked="0"/>
    </xf>
    <xf numFmtId="49" fontId="26" fillId="6" borderId="18" xfId="0" applyNumberFormat="1" applyFont="1" applyFill="1" applyBorder="1" applyAlignment="1">
      <alignment horizontal="center" vertical="center" wrapText="1"/>
    </xf>
    <xf numFmtId="49" fontId="26" fillId="7" borderId="18" xfId="0" applyNumberFormat="1" applyFont="1" applyFill="1" applyBorder="1" applyAlignment="1">
      <alignment horizontal="center" vertical="center" wrapText="1"/>
    </xf>
    <xf numFmtId="49" fontId="26" fillId="8" borderId="18" xfId="0" applyNumberFormat="1" applyFont="1" applyFill="1" applyBorder="1" applyAlignment="1">
      <alignment horizontal="center" vertical="center" wrapText="1"/>
    </xf>
    <xf numFmtId="49" fontId="18" fillId="6" borderId="9" xfId="0" applyNumberFormat="1" applyFont="1" applyFill="1" applyBorder="1" applyAlignment="1">
      <alignment horizontal="center" vertical="center" wrapText="1"/>
    </xf>
    <xf numFmtId="49" fontId="18" fillId="8" borderId="9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49" fontId="18" fillId="7" borderId="11" xfId="0" applyNumberFormat="1" applyFont="1" applyFill="1" applyBorder="1" applyAlignment="1">
      <alignment horizontal="center" vertical="center" wrapText="1"/>
    </xf>
    <xf numFmtId="49" fontId="18" fillId="7" borderId="8" xfId="0" applyNumberFormat="1" applyFont="1" applyFill="1" applyBorder="1" applyAlignment="1">
      <alignment horizontal="center" vertical="center" wrapText="1"/>
    </xf>
    <xf numFmtId="0" fontId="23" fillId="16" borderId="0" xfId="0" applyFont="1" applyFill="1" applyAlignment="1">
      <alignment horizontal="center"/>
    </xf>
    <xf numFmtId="0" fontId="5" fillId="12" borderId="0" xfId="0" applyFont="1" applyFill="1" applyAlignment="1">
      <alignment horizontal="left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3" fillId="14" borderId="27" xfId="0" applyFont="1" applyFill="1" applyBorder="1" applyAlignment="1">
      <alignment horizontal="center"/>
    </xf>
    <xf numFmtId="0" fontId="23" fillId="14" borderId="0" xfId="0" applyFont="1" applyFill="1" applyAlignment="1">
      <alignment horizontal="center"/>
    </xf>
    <xf numFmtId="0" fontId="6" fillId="2" borderId="20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9" fillId="15" borderId="21" xfId="0" applyFont="1" applyFill="1" applyBorder="1" applyAlignment="1">
      <alignment horizontal="left" vertical="center"/>
    </xf>
    <xf numFmtId="0" fontId="9" fillId="15" borderId="22" xfId="0" applyFont="1" applyFill="1" applyBorder="1" applyAlignment="1">
      <alignment horizontal="left" vertical="center"/>
    </xf>
    <xf numFmtId="0" fontId="9" fillId="15" borderId="2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top" wrapText="1"/>
    </xf>
    <xf numFmtId="0" fontId="20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49" fontId="26" fillId="6" borderId="1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8" fillId="0" borderId="3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16" borderId="25" xfId="0" applyFont="1" applyFill="1" applyBorder="1" applyAlignment="1">
      <alignment horizontal="center"/>
    </xf>
    <xf numFmtId="0" fontId="5" fillId="16" borderId="28" xfId="0" applyFont="1" applyFill="1" applyBorder="1" applyAlignment="1">
      <alignment horizontal="center"/>
    </xf>
    <xf numFmtId="0" fontId="5" fillId="18" borderId="20" xfId="0" applyFont="1" applyFill="1" applyBorder="1" applyAlignment="1">
      <alignment horizontal="center"/>
    </xf>
    <xf numFmtId="0" fontId="5" fillId="18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15" borderId="21" xfId="0" applyFont="1" applyFill="1" applyBorder="1" applyAlignment="1">
      <alignment horizontal="left"/>
    </xf>
    <xf numFmtId="0" fontId="9" fillId="15" borderId="22" xfId="0" applyFont="1" applyFill="1" applyBorder="1" applyAlignment="1">
      <alignment horizontal="left"/>
    </xf>
    <xf numFmtId="0" fontId="9" fillId="15" borderId="23" xfId="0" applyFont="1" applyFill="1" applyBorder="1" applyAlignment="1">
      <alignment horizontal="left"/>
    </xf>
    <xf numFmtId="0" fontId="1" fillId="15" borderId="21" xfId="0" applyFont="1" applyFill="1" applyBorder="1" applyAlignment="1">
      <alignment horizontal="left" vertical="center"/>
    </xf>
    <xf numFmtId="0" fontId="1" fillId="15" borderId="22" xfId="0" applyFont="1" applyFill="1" applyBorder="1" applyAlignment="1">
      <alignment horizontal="left" vertical="center"/>
    </xf>
    <xf numFmtId="0" fontId="1" fillId="15" borderId="23" xfId="0" applyFont="1" applyFill="1" applyBorder="1" applyAlignment="1">
      <alignment horizontal="left" vertical="center"/>
    </xf>
    <xf numFmtId="2" fontId="1" fillId="0" borderId="21" xfId="0" applyNumberFormat="1" applyFont="1" applyBorder="1" applyAlignment="1" applyProtection="1">
      <alignment horizontal="center" vertical="center" wrapText="1"/>
      <protection locked="0"/>
    </xf>
    <xf numFmtId="2" fontId="1" fillId="0" borderId="23" xfId="0" applyNumberFormat="1" applyFont="1" applyBorder="1" applyAlignment="1" applyProtection="1">
      <alignment horizontal="center" vertical="center" wrapText="1"/>
      <protection locked="0"/>
    </xf>
    <xf numFmtId="2" fontId="7" fillId="0" borderId="2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left" wrapText="1"/>
      <protection locked="0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32" fillId="21" borderId="25" xfId="0" applyNumberFormat="1" applyFont="1" applyFill="1" applyBorder="1" applyAlignment="1">
      <alignment horizontal="center" vertical="center" wrapText="1"/>
    </xf>
    <xf numFmtId="164" fontId="32" fillId="21" borderId="26" xfId="0" applyNumberFormat="1" applyFont="1" applyFill="1" applyBorder="1" applyAlignment="1">
      <alignment horizontal="center" vertical="center" wrapText="1"/>
    </xf>
    <xf numFmtId="2" fontId="11" fillId="17" borderId="4" xfId="0" applyNumberFormat="1" applyFont="1" applyFill="1" applyBorder="1" applyAlignment="1" applyProtection="1">
      <alignment horizontal="center" vertical="center" wrapText="1"/>
      <protection locked="0"/>
    </xf>
    <xf numFmtId="2" fontId="11" fillId="17" borderId="3" xfId="0" applyNumberFormat="1" applyFont="1" applyFill="1" applyBorder="1" applyAlignment="1" applyProtection="1">
      <alignment horizontal="center" vertical="center" wrapText="1"/>
      <protection locked="0"/>
    </xf>
    <xf numFmtId="2" fontId="11" fillId="9" borderId="4" xfId="0" applyNumberFormat="1" applyFont="1" applyFill="1" applyBorder="1" applyAlignment="1">
      <alignment horizontal="center" vertical="center" wrapText="1"/>
    </xf>
    <xf numFmtId="2" fontId="11" fillId="9" borderId="3" xfId="0" applyNumberFormat="1" applyFont="1" applyFill="1" applyBorder="1" applyAlignment="1">
      <alignment horizontal="center" vertical="center" wrapText="1"/>
    </xf>
    <xf numFmtId="2" fontId="11" fillId="17" borderId="32" xfId="0" applyNumberFormat="1" applyFont="1" applyFill="1" applyBorder="1" applyAlignment="1" applyProtection="1">
      <alignment horizontal="center" vertical="center" wrapText="1"/>
      <protection locked="0"/>
    </xf>
    <xf numFmtId="2" fontId="11" fillId="9" borderId="32" xfId="0" applyNumberFormat="1" applyFont="1" applyFill="1" applyBorder="1" applyAlignment="1">
      <alignment horizontal="center" vertical="center" wrapText="1"/>
    </xf>
    <xf numFmtId="2" fontId="4" fillId="0" borderId="21" xfId="0" applyNumberFormat="1" applyFont="1" applyBorder="1" applyAlignment="1" applyProtection="1">
      <alignment horizontal="center" vertical="center" wrapText="1"/>
      <protection locked="0"/>
    </xf>
    <xf numFmtId="2" fontId="4" fillId="0" borderId="23" xfId="0" applyNumberFormat="1" applyFont="1" applyBorder="1" applyAlignment="1" applyProtection="1">
      <alignment horizontal="center" vertical="center" wrapText="1"/>
      <protection locked="0"/>
    </xf>
    <xf numFmtId="164" fontId="33" fillId="21" borderId="25" xfId="0" applyNumberFormat="1" applyFont="1" applyFill="1" applyBorder="1" applyAlignment="1">
      <alignment horizontal="center" vertical="center" wrapText="1"/>
    </xf>
    <xf numFmtId="164" fontId="33" fillId="21" borderId="26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9" fillId="16" borderId="0" xfId="0" applyFont="1" applyFill="1" applyAlignment="1">
      <alignment horizontal="center"/>
    </xf>
    <xf numFmtId="0" fontId="29" fillId="14" borderId="27" xfId="0" applyFont="1" applyFill="1" applyBorder="1" applyAlignment="1">
      <alignment horizontal="center"/>
    </xf>
    <xf numFmtId="0" fontId="29" fillId="14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16" borderId="25" xfId="0" applyFont="1" applyFill="1" applyBorder="1" applyAlignment="1">
      <alignment horizontal="center"/>
    </xf>
    <xf numFmtId="0" fontId="2" fillId="16" borderId="28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2" fontId="2" fillId="17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9" borderId="3" xfId="0" applyNumberFormat="1" applyFont="1" applyFill="1" applyBorder="1" applyAlignment="1">
      <alignment horizontal="center" vertical="center" wrapText="1"/>
    </xf>
    <xf numFmtId="0" fontId="1" fillId="15" borderId="21" xfId="0" applyFont="1" applyFill="1" applyBorder="1" applyAlignment="1">
      <alignment horizontal="left"/>
    </xf>
    <xf numFmtId="0" fontId="1" fillId="15" borderId="22" xfId="0" applyFont="1" applyFill="1" applyBorder="1" applyAlignment="1">
      <alignment horizontal="left"/>
    </xf>
    <xf numFmtId="0" fontId="1" fillId="15" borderId="23" xfId="0" applyFont="1" applyFill="1" applyBorder="1" applyAlignment="1">
      <alignment horizontal="left"/>
    </xf>
    <xf numFmtId="0" fontId="19" fillId="5" borderId="18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 wrapText="1"/>
    </xf>
    <xf numFmtId="0" fontId="26" fillId="8" borderId="18" xfId="0" applyFont="1" applyFill="1" applyBorder="1" applyAlignment="1">
      <alignment horizontal="center" vertical="center" wrapText="1"/>
    </xf>
    <xf numFmtId="0" fontId="2" fillId="18" borderId="20" xfId="0" applyFont="1" applyFill="1" applyBorder="1" applyAlignment="1">
      <alignment horizontal="center"/>
    </xf>
    <xf numFmtId="0" fontId="2" fillId="18" borderId="0" xfId="0" applyFont="1" applyFill="1" applyAlignment="1">
      <alignment horizontal="center"/>
    </xf>
    <xf numFmtId="2" fontId="2" fillId="17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9" borderId="4" xfId="0" applyNumberFormat="1" applyFont="1" applyFill="1" applyBorder="1" applyAlignment="1">
      <alignment horizontal="center" vertical="center" wrapText="1"/>
    </xf>
    <xf numFmtId="2" fontId="2" fillId="17" borderId="32" xfId="0" applyNumberFormat="1" applyFont="1" applyFill="1" applyBorder="1" applyAlignment="1" applyProtection="1">
      <alignment horizontal="center" vertical="center" wrapText="1"/>
      <protection locked="0"/>
    </xf>
    <xf numFmtId="2" fontId="2" fillId="9" borderId="3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6" fillId="0" borderId="3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74"/>
  <sheetViews>
    <sheetView topLeftCell="A14" zoomScale="86" zoomScaleNormal="86" workbookViewId="0">
      <selection activeCell="E19" sqref="E19"/>
    </sheetView>
  </sheetViews>
  <sheetFormatPr baseColWidth="10" defaultRowHeight="15" x14ac:dyDescent="0.25"/>
  <cols>
    <col min="2" max="2" width="17.7109375" customWidth="1"/>
    <col min="3" max="3" width="22.5703125" customWidth="1"/>
    <col min="4" max="4" width="27.28515625" customWidth="1"/>
    <col min="5" max="5" width="23.5703125" customWidth="1"/>
    <col min="6" max="6" width="5.140625" customWidth="1"/>
    <col min="7" max="7" width="25.85546875" customWidth="1"/>
    <col min="8" max="8" width="25.5703125" customWidth="1"/>
    <col min="9" max="9" width="29" customWidth="1"/>
    <col min="10" max="10" width="38.140625" customWidth="1"/>
    <col min="11" max="11" width="15.7109375" customWidth="1"/>
    <col min="12" max="12" width="16.85546875" customWidth="1"/>
    <col min="13" max="13" width="16.5703125" customWidth="1"/>
    <col min="14" max="14" width="12.85546875" bestFit="1" customWidth="1"/>
  </cols>
  <sheetData>
    <row r="1" spans="1:20" ht="40.5" customHeight="1" x14ac:dyDescent="0.35">
      <c r="A1" s="1"/>
      <c r="B1" s="1"/>
      <c r="C1" s="128" t="s">
        <v>163</v>
      </c>
      <c r="D1" s="128"/>
      <c r="E1" s="128"/>
      <c r="F1" s="12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" customHeight="1" x14ac:dyDescent="0.25">
      <c r="A2" s="1"/>
      <c r="B2" s="1"/>
      <c r="C2" s="132" t="s">
        <v>81</v>
      </c>
      <c r="D2" s="133"/>
      <c r="E2" s="133"/>
      <c r="F2" s="13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9.75" customHeight="1" x14ac:dyDescent="0.25">
      <c r="A3" s="1"/>
      <c r="B3" s="1"/>
      <c r="C3" s="132"/>
      <c r="D3" s="133"/>
      <c r="E3" s="133"/>
      <c r="F3" s="13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9.5" customHeight="1" x14ac:dyDescent="0.35">
      <c r="A4" s="1"/>
      <c r="B4" s="1"/>
      <c r="C4" s="2" t="s">
        <v>1</v>
      </c>
      <c r="D4" s="2"/>
      <c r="E4" s="3"/>
      <c r="F4" s="3"/>
      <c r="G4" s="1"/>
      <c r="H4" s="1"/>
      <c r="I4" s="1"/>
      <c r="J4" s="1"/>
      <c r="K4" s="4" t="s">
        <v>133</v>
      </c>
      <c r="L4" s="5" t="s">
        <v>134</v>
      </c>
      <c r="M4" s="52" t="s">
        <v>0</v>
      </c>
      <c r="N4" s="178" t="str">
        <f>IF(ISBLANK(K24),"Lan Akademiko bete",IF(ISBLANK(K22),"ETIKA BETE",IF(ISBLANK(K23),"ETIKA BETE",IF(J16&lt;5,0,IF(K22="EZ",0,IF(K23="BAI",0,K5+L5))))))</f>
        <v>Lan Akademiko bete</v>
      </c>
      <c r="O4" s="1"/>
      <c r="P4" s="1"/>
      <c r="Q4" s="1"/>
      <c r="R4" s="1"/>
      <c r="S4" s="1"/>
      <c r="T4" s="1"/>
    </row>
    <row r="5" spans="1:20" ht="22.5" x14ac:dyDescent="0.3">
      <c r="A5" s="1"/>
      <c r="B5" s="1"/>
      <c r="C5" s="1"/>
      <c r="D5" s="6"/>
      <c r="E5" s="1"/>
      <c r="F5" s="1"/>
      <c r="G5" s="1"/>
      <c r="H5" s="1"/>
      <c r="I5" s="1"/>
      <c r="J5" s="1"/>
      <c r="K5" s="7">
        <f>L52</f>
        <v>0</v>
      </c>
      <c r="L5" s="8">
        <f>L62</f>
        <v>0</v>
      </c>
      <c r="M5" s="53">
        <f>SUM(K5:L5)</f>
        <v>0</v>
      </c>
      <c r="N5" s="179"/>
      <c r="O5" s="1"/>
      <c r="P5" s="1"/>
      <c r="Q5" s="1"/>
      <c r="R5" s="1"/>
      <c r="S5" s="1"/>
      <c r="T5" s="1"/>
    </row>
    <row r="6" spans="1:20" ht="22.5" x14ac:dyDescent="0.3">
      <c r="A6" s="1"/>
      <c r="B6" s="1"/>
      <c r="C6" s="9" t="s">
        <v>2</v>
      </c>
      <c r="D6" s="134"/>
      <c r="E6" s="135"/>
      <c r="F6" s="1"/>
      <c r="G6" s="1"/>
      <c r="H6" s="1"/>
      <c r="I6" s="1"/>
      <c r="J6" s="1"/>
      <c r="K6" s="155"/>
      <c r="L6" s="155"/>
      <c r="M6" s="155"/>
      <c r="N6" s="10"/>
      <c r="O6" s="1"/>
      <c r="P6" s="1"/>
      <c r="Q6" s="1"/>
      <c r="R6" s="1"/>
      <c r="S6" s="1"/>
      <c r="T6" s="1"/>
    </row>
    <row r="7" spans="1:2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1"/>
      <c r="B8" s="1"/>
      <c r="C8" s="1"/>
      <c r="D8" s="1"/>
      <c r="E8" s="155"/>
      <c r="F8" s="15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s="12" customFormat="1" ht="48.75" customHeight="1" x14ac:dyDescent="0.25">
      <c r="A9" s="139" t="s">
        <v>78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54"/>
      <c r="P9" s="54"/>
      <c r="Q9" s="54"/>
      <c r="R9" s="54"/>
      <c r="S9" s="54"/>
      <c r="T9" s="54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s="16" customFormat="1" ht="18.75" customHeight="1" thickBot="1" x14ac:dyDescent="0.3">
      <c r="A11" s="13"/>
      <c r="B11" s="14" t="s">
        <v>61</v>
      </c>
      <c r="C11" s="13"/>
      <c r="D11" s="15"/>
      <c r="E11" s="160"/>
      <c r="F11" s="160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58.5" customHeight="1" thickBot="1" x14ac:dyDescent="0.35">
      <c r="A12" s="1"/>
      <c r="B12" s="1"/>
      <c r="C12" s="1"/>
      <c r="D12" s="1"/>
      <c r="E12" s="155"/>
      <c r="F12" s="155"/>
      <c r="G12" s="156" t="s">
        <v>62</v>
      </c>
      <c r="H12" s="156"/>
      <c r="I12" s="157"/>
      <c r="J12" s="17" t="s">
        <v>97</v>
      </c>
      <c r="K12" s="1"/>
      <c r="L12" s="18"/>
      <c r="M12" s="18"/>
      <c r="N12" s="18"/>
      <c r="O12" s="1"/>
      <c r="P12" s="1"/>
      <c r="Q12" s="1"/>
      <c r="R12" s="1"/>
      <c r="S12" s="1"/>
      <c r="T12" s="1"/>
    </row>
    <row r="13" spans="1:20" ht="83.25" customHeight="1" thickBot="1" x14ac:dyDescent="0.35">
      <c r="A13" s="1"/>
      <c r="B13" s="1"/>
      <c r="C13" s="1"/>
      <c r="D13" s="1"/>
      <c r="E13" s="161" t="s">
        <v>72</v>
      </c>
      <c r="F13" s="161"/>
      <c r="G13" s="19" t="s">
        <v>73</v>
      </c>
      <c r="H13" s="20" t="s">
        <v>74</v>
      </c>
      <c r="I13" s="21" t="s">
        <v>75</v>
      </c>
      <c r="J13" s="22" t="s">
        <v>98</v>
      </c>
      <c r="K13" s="1"/>
      <c r="L13" s="23"/>
      <c r="M13" s="1"/>
      <c r="N13" s="1"/>
      <c r="O13" s="1"/>
      <c r="P13" s="1"/>
      <c r="Q13" s="1"/>
      <c r="R13" s="1"/>
      <c r="S13" s="1"/>
      <c r="T13" s="1"/>
    </row>
    <row r="14" spans="1:20" ht="93.75" customHeight="1" thickBot="1" x14ac:dyDescent="0.3">
      <c r="A14" s="1"/>
      <c r="B14" s="1"/>
      <c r="C14" s="1"/>
      <c r="D14" s="1"/>
      <c r="E14" s="162" t="s">
        <v>63</v>
      </c>
      <c r="F14" s="162"/>
      <c r="G14" s="25" t="s">
        <v>64</v>
      </c>
      <c r="H14" s="25" t="s">
        <v>65</v>
      </c>
      <c r="I14" s="25" t="s">
        <v>66</v>
      </c>
      <c r="J14" s="48"/>
      <c r="K14" s="1"/>
      <c r="L14" s="26"/>
      <c r="M14" s="1"/>
      <c r="N14" s="1"/>
      <c r="O14" s="1"/>
      <c r="P14" s="1"/>
      <c r="Q14" s="1"/>
      <c r="R14" s="1"/>
      <c r="S14" s="1"/>
      <c r="T14" s="1"/>
    </row>
    <row r="15" spans="1:20" ht="93" customHeight="1" thickBot="1" x14ac:dyDescent="0.3">
      <c r="A15" s="1"/>
      <c r="B15" s="1"/>
      <c r="C15" s="1"/>
      <c r="D15" s="1"/>
      <c r="E15" s="162" t="s">
        <v>67</v>
      </c>
      <c r="F15" s="162"/>
      <c r="G15" s="25" t="s">
        <v>68</v>
      </c>
      <c r="H15" s="25" t="s">
        <v>69</v>
      </c>
      <c r="I15" s="25" t="s">
        <v>70</v>
      </c>
      <c r="J15" s="48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35.25" customHeight="1" x14ac:dyDescent="0.25">
      <c r="A16" s="1"/>
      <c r="B16" s="1"/>
      <c r="C16" s="1"/>
      <c r="D16" s="1"/>
      <c r="E16" s="27"/>
      <c r="F16" s="11"/>
      <c r="G16" s="1"/>
      <c r="H16" s="1"/>
      <c r="I16" s="1"/>
      <c r="J16" s="28">
        <f>(J14+J15)/2</f>
        <v>0</v>
      </c>
      <c r="K16" s="1"/>
      <c r="L16" s="1"/>
      <c r="M16" s="1"/>
      <c r="N16" s="29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27" t="s">
        <v>76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55"/>
      <c r="F18" s="15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s="16" customFormat="1" x14ac:dyDescent="0.25">
      <c r="A19" s="13"/>
      <c r="B19" s="76" t="s">
        <v>165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55" t="s">
        <v>79</v>
      </c>
      <c r="L21" s="56" t="s">
        <v>80</v>
      </c>
      <c r="M21" s="1"/>
      <c r="N21" s="1"/>
      <c r="O21" s="1"/>
      <c r="P21" s="1"/>
      <c r="Q21" s="1"/>
      <c r="R21" s="1"/>
      <c r="S21" s="1"/>
      <c r="T21" s="1"/>
    </row>
    <row r="22" spans="1:20" ht="18.75" x14ac:dyDescent="0.25">
      <c r="A22" s="1"/>
      <c r="B22" s="1"/>
      <c r="C22" s="1"/>
      <c r="D22" s="136" t="s">
        <v>71</v>
      </c>
      <c r="E22" s="137"/>
      <c r="F22" s="137"/>
      <c r="G22" s="137"/>
      <c r="H22" s="137"/>
      <c r="I22" s="137"/>
      <c r="J22" s="138"/>
      <c r="K22" s="186"/>
      <c r="L22" s="187"/>
      <c r="M22" s="171" t="s">
        <v>82</v>
      </c>
      <c r="N22" s="172"/>
      <c r="O22" s="1"/>
      <c r="P22" s="1"/>
      <c r="Q22" s="1"/>
      <c r="R22" s="1"/>
      <c r="S22" s="1"/>
      <c r="T22" s="1"/>
    </row>
    <row r="23" spans="1:20" ht="18.75" x14ac:dyDescent="0.25">
      <c r="A23" s="1"/>
      <c r="B23" s="1"/>
      <c r="C23" s="1"/>
      <c r="D23" s="163" t="s">
        <v>132</v>
      </c>
      <c r="E23" s="164"/>
      <c r="F23" s="164"/>
      <c r="G23" s="164"/>
      <c r="H23" s="164"/>
      <c r="I23" s="164"/>
      <c r="J23" s="165"/>
      <c r="K23" s="186"/>
      <c r="L23" s="187"/>
      <c r="M23" s="171" t="s">
        <v>82</v>
      </c>
      <c r="N23" s="172"/>
      <c r="O23" s="1"/>
      <c r="P23" s="1"/>
      <c r="Q23" s="1"/>
      <c r="R23" s="1"/>
      <c r="S23" s="1"/>
      <c r="T23" s="1"/>
    </row>
    <row r="24" spans="1:20" ht="15" customHeight="1" x14ac:dyDescent="0.25">
      <c r="A24" s="1"/>
      <c r="B24" s="1"/>
      <c r="C24" s="1"/>
      <c r="D24" s="166" t="s">
        <v>166</v>
      </c>
      <c r="E24" s="167"/>
      <c r="F24" s="167"/>
      <c r="G24" s="167"/>
      <c r="H24" s="167"/>
      <c r="I24" s="167"/>
      <c r="J24" s="168"/>
      <c r="K24" s="169"/>
      <c r="L24" s="170"/>
      <c r="M24" s="171" t="s">
        <v>82</v>
      </c>
      <c r="N24" s="172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27" t="s">
        <v>77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s="31" customFormat="1" ht="18.75" x14ac:dyDescent="0.3">
      <c r="A27" s="30"/>
      <c r="B27" s="129" t="s">
        <v>83</v>
      </c>
      <c r="C27" s="129"/>
      <c r="D27" s="1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0" ht="54" customHeight="1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30.75" customHeight="1" thickBot="1" x14ac:dyDescent="0.3">
      <c r="A29" s="1"/>
      <c r="B29" s="140" t="s">
        <v>135</v>
      </c>
      <c r="C29" s="141"/>
      <c r="D29" s="141"/>
      <c r="E29" s="141"/>
      <c r="F29" s="141"/>
      <c r="G29" s="141"/>
      <c r="H29" s="141"/>
      <c r="I29" s="142"/>
      <c r="J29" s="1"/>
      <c r="K29" s="33"/>
      <c r="L29" s="33"/>
      <c r="M29" s="1"/>
      <c r="N29" s="1"/>
      <c r="O29" s="1"/>
      <c r="P29" s="1"/>
      <c r="Q29" s="1"/>
      <c r="R29" s="1"/>
      <c r="S29" s="1"/>
      <c r="T29" s="1"/>
    </row>
    <row r="30" spans="1:20" ht="36" customHeight="1" thickBot="1" x14ac:dyDescent="0.3">
      <c r="A30" s="1"/>
      <c r="B30" s="143" t="s">
        <v>4</v>
      </c>
      <c r="C30" s="143" t="s">
        <v>3</v>
      </c>
      <c r="D30" s="144" t="s">
        <v>8</v>
      </c>
      <c r="E30" s="145"/>
      <c r="F30" s="145"/>
      <c r="G30" s="145"/>
      <c r="H30" s="145"/>
      <c r="I30" s="146"/>
      <c r="J30" s="1"/>
      <c r="K30" s="33"/>
      <c r="L30" s="33"/>
      <c r="M30" s="1"/>
      <c r="N30" s="1"/>
      <c r="O30" s="1"/>
      <c r="P30" s="1"/>
      <c r="Q30" s="1"/>
      <c r="R30" s="1"/>
      <c r="S30" s="1"/>
      <c r="T30" s="1"/>
    </row>
    <row r="31" spans="1:20" ht="21.75" customHeight="1" thickBot="1" x14ac:dyDescent="0.35">
      <c r="A31" s="1"/>
      <c r="B31" s="116"/>
      <c r="C31" s="116"/>
      <c r="D31" s="120" t="s">
        <v>9</v>
      </c>
      <c r="E31" s="147"/>
      <c r="F31" s="121"/>
      <c r="G31" s="57" t="s">
        <v>10</v>
      </c>
      <c r="H31" s="124" t="s">
        <v>11</v>
      </c>
      <c r="I31" s="125"/>
      <c r="J31" s="1"/>
      <c r="K31" s="158" t="s">
        <v>99</v>
      </c>
      <c r="L31" s="159"/>
      <c r="M31" s="1"/>
      <c r="N31" s="1"/>
      <c r="O31" s="1"/>
      <c r="P31" s="1"/>
      <c r="Q31" s="1"/>
      <c r="R31" s="1"/>
      <c r="S31" s="1"/>
      <c r="T31" s="1"/>
    </row>
    <row r="32" spans="1:20" ht="36.75" customHeight="1" thickBot="1" x14ac:dyDescent="0.3">
      <c r="A32" s="1"/>
      <c r="B32" s="116"/>
      <c r="C32" s="116"/>
      <c r="D32" s="102" t="s">
        <v>158</v>
      </c>
      <c r="E32" s="148" t="s">
        <v>159</v>
      </c>
      <c r="F32" s="148"/>
      <c r="G32" s="103" t="s">
        <v>160</v>
      </c>
      <c r="H32" s="104" t="s">
        <v>161</v>
      </c>
      <c r="I32" s="104" t="s">
        <v>162</v>
      </c>
      <c r="J32" s="58"/>
      <c r="K32" s="34" t="s">
        <v>98</v>
      </c>
      <c r="L32" s="35" t="s">
        <v>60</v>
      </c>
      <c r="M32" s="1"/>
      <c r="N32" s="1"/>
      <c r="O32" s="1"/>
      <c r="P32" s="1"/>
      <c r="Q32" s="1"/>
      <c r="R32" s="1"/>
      <c r="S32" s="1"/>
      <c r="T32" s="1"/>
    </row>
    <row r="33" spans="1:20" ht="41.25" customHeight="1" thickBot="1" x14ac:dyDescent="0.3">
      <c r="A33" s="1"/>
      <c r="B33" s="110" t="s">
        <v>90</v>
      </c>
      <c r="C33" s="131" t="s">
        <v>88</v>
      </c>
      <c r="D33" s="112" t="s">
        <v>12</v>
      </c>
      <c r="E33" s="112" t="s">
        <v>13</v>
      </c>
      <c r="F33" s="112"/>
      <c r="G33" s="112" t="s">
        <v>14</v>
      </c>
      <c r="H33" s="112" t="s">
        <v>15</v>
      </c>
      <c r="I33" s="112" t="s">
        <v>16</v>
      </c>
      <c r="J33" s="1"/>
      <c r="K33" s="181"/>
      <c r="L33" s="183">
        <f>K33*4.5/10</f>
        <v>0</v>
      </c>
      <c r="M33" s="1"/>
      <c r="N33" s="1"/>
      <c r="O33" s="1"/>
      <c r="P33" s="1"/>
      <c r="Q33" s="1"/>
      <c r="R33" s="1"/>
      <c r="S33" s="1"/>
      <c r="T33" s="1"/>
    </row>
    <row r="34" spans="1:20" ht="27" customHeight="1" thickBot="1" x14ac:dyDescent="0.3">
      <c r="A34" s="1"/>
      <c r="B34" s="110"/>
      <c r="C34" s="131"/>
      <c r="D34" s="112"/>
      <c r="E34" s="112"/>
      <c r="F34" s="112"/>
      <c r="G34" s="112"/>
      <c r="H34" s="112"/>
      <c r="I34" s="112"/>
      <c r="J34" s="1"/>
      <c r="K34" s="181"/>
      <c r="L34" s="183"/>
      <c r="M34" s="1"/>
      <c r="N34" s="1"/>
      <c r="O34" s="1"/>
      <c r="P34" s="1"/>
      <c r="Q34" s="1"/>
      <c r="R34" s="1"/>
      <c r="S34" s="1"/>
      <c r="T34" s="1"/>
    </row>
    <row r="35" spans="1:20" ht="15" customHeight="1" thickBot="1" x14ac:dyDescent="0.3">
      <c r="A35" s="1"/>
      <c r="B35" s="110"/>
      <c r="C35" s="131"/>
      <c r="D35" s="112"/>
      <c r="E35" s="112"/>
      <c r="F35" s="112"/>
      <c r="G35" s="112"/>
      <c r="H35" s="112"/>
      <c r="I35" s="112"/>
      <c r="J35" s="1"/>
      <c r="K35" s="181"/>
      <c r="L35" s="183"/>
      <c r="M35" s="1"/>
      <c r="N35" s="1"/>
      <c r="O35" s="1"/>
      <c r="P35" s="1"/>
      <c r="Q35" s="1"/>
      <c r="R35" s="1"/>
      <c r="S35" s="1"/>
      <c r="T35" s="1"/>
    </row>
    <row r="36" spans="1:20" ht="51.75" customHeight="1" thickBot="1" x14ac:dyDescent="0.3">
      <c r="A36" s="1"/>
      <c r="B36" s="110"/>
      <c r="C36" s="131"/>
      <c r="D36" s="112"/>
      <c r="E36" s="112"/>
      <c r="F36" s="112"/>
      <c r="G36" s="112"/>
      <c r="H36" s="112"/>
      <c r="I36" s="112"/>
      <c r="J36" s="1"/>
      <c r="K36" s="181"/>
      <c r="L36" s="183"/>
      <c r="M36" s="1"/>
      <c r="N36" s="1"/>
      <c r="O36" s="1"/>
      <c r="P36" s="1"/>
      <c r="Q36" s="1"/>
      <c r="R36" s="1"/>
      <c r="S36" s="1"/>
      <c r="T36" s="1"/>
    </row>
    <row r="37" spans="1:20" ht="132.75" customHeight="1" thickBot="1" x14ac:dyDescent="0.3">
      <c r="A37" s="1"/>
      <c r="B37" s="111"/>
      <c r="C37" s="107" t="s">
        <v>89</v>
      </c>
      <c r="D37" s="108" t="s">
        <v>17</v>
      </c>
      <c r="E37" s="113" t="s">
        <v>18</v>
      </c>
      <c r="F37" s="113"/>
      <c r="G37" s="108" t="s">
        <v>19</v>
      </c>
      <c r="H37" s="108" t="s">
        <v>20</v>
      </c>
      <c r="I37" s="108" t="s">
        <v>21</v>
      </c>
      <c r="J37" s="1"/>
      <c r="K37" s="50"/>
      <c r="L37" s="37">
        <f>K37*4.5/10</f>
        <v>0</v>
      </c>
      <c r="M37" s="1"/>
      <c r="N37" s="1"/>
      <c r="O37" s="1"/>
      <c r="P37" s="1"/>
      <c r="Q37" s="1"/>
      <c r="R37" s="1"/>
      <c r="S37" s="1"/>
      <c r="T37" s="1"/>
    </row>
    <row r="38" spans="1:20" ht="59.25" customHeight="1" thickBot="1" x14ac:dyDescent="0.3">
      <c r="A38" s="1"/>
      <c r="B38" s="154" t="s">
        <v>91</v>
      </c>
      <c r="C38" s="130" t="s">
        <v>5</v>
      </c>
      <c r="D38" s="151" t="s">
        <v>22</v>
      </c>
      <c r="E38" s="151" t="s">
        <v>23</v>
      </c>
      <c r="F38" s="151"/>
      <c r="G38" s="151" t="s">
        <v>24</v>
      </c>
      <c r="H38" s="151" t="s">
        <v>25</v>
      </c>
      <c r="I38" s="151" t="s">
        <v>26</v>
      </c>
      <c r="J38" s="1"/>
      <c r="K38" s="180"/>
      <c r="L38" s="182">
        <f>K38*3/10</f>
        <v>0</v>
      </c>
      <c r="M38" s="1"/>
      <c r="N38" s="1"/>
      <c r="O38" s="1"/>
      <c r="P38" s="1"/>
      <c r="Q38" s="1"/>
      <c r="R38" s="1"/>
      <c r="S38" s="1"/>
      <c r="T38" s="1"/>
    </row>
    <row r="39" spans="1:20" ht="15" customHeight="1" thickBot="1" x14ac:dyDescent="0.3">
      <c r="A39" s="1"/>
      <c r="B39" s="110"/>
      <c r="C39" s="131"/>
      <c r="D39" s="112"/>
      <c r="E39" s="112"/>
      <c r="F39" s="112"/>
      <c r="G39" s="112"/>
      <c r="H39" s="112"/>
      <c r="I39" s="112"/>
      <c r="J39" s="1"/>
      <c r="K39" s="181"/>
      <c r="L39" s="183"/>
      <c r="M39" s="1"/>
      <c r="N39" s="1"/>
      <c r="O39" s="1"/>
      <c r="P39" s="1"/>
      <c r="Q39" s="1"/>
      <c r="R39" s="1"/>
      <c r="S39" s="1"/>
      <c r="T39" s="1"/>
    </row>
    <row r="40" spans="1:20" ht="15.75" customHeight="1" thickBot="1" x14ac:dyDescent="0.3">
      <c r="A40" s="1"/>
      <c r="B40" s="110"/>
      <c r="C40" s="131"/>
      <c r="D40" s="112"/>
      <c r="E40" s="112"/>
      <c r="F40" s="112"/>
      <c r="G40" s="112"/>
      <c r="H40" s="112"/>
      <c r="I40" s="112"/>
      <c r="J40" s="1"/>
      <c r="K40" s="181"/>
      <c r="L40" s="183"/>
      <c r="M40" s="1"/>
      <c r="N40" s="1"/>
      <c r="O40" s="1"/>
      <c r="P40" s="1"/>
      <c r="Q40" s="1"/>
      <c r="R40" s="1"/>
      <c r="S40" s="1"/>
      <c r="T40" s="1"/>
    </row>
    <row r="41" spans="1:20" ht="90.75" customHeight="1" thickBot="1" x14ac:dyDescent="0.3">
      <c r="A41" s="1"/>
      <c r="B41" s="110"/>
      <c r="C41" s="82" t="s">
        <v>6</v>
      </c>
      <c r="D41" s="86" t="s">
        <v>27</v>
      </c>
      <c r="E41" s="112" t="s">
        <v>28</v>
      </c>
      <c r="F41" s="112"/>
      <c r="G41" s="86" t="s">
        <v>29</v>
      </c>
      <c r="H41" s="86" t="s">
        <v>30</v>
      </c>
      <c r="I41" s="86" t="s">
        <v>31</v>
      </c>
      <c r="J41" s="1"/>
      <c r="K41" s="49"/>
      <c r="L41" s="36">
        <f>K41*3/10</f>
        <v>0</v>
      </c>
      <c r="M41" s="1"/>
      <c r="N41" s="1"/>
      <c r="O41" s="1"/>
      <c r="P41" s="1"/>
      <c r="Q41" s="1"/>
      <c r="R41" s="1"/>
      <c r="S41" s="1"/>
      <c r="T41" s="1"/>
    </row>
    <row r="42" spans="1:20" ht="81.75" customHeight="1" thickBot="1" x14ac:dyDescent="0.3">
      <c r="A42" s="1"/>
      <c r="B42" s="110"/>
      <c r="C42" s="82" t="s">
        <v>7</v>
      </c>
      <c r="D42" s="86" t="s">
        <v>32</v>
      </c>
      <c r="E42" s="112" t="s">
        <v>33</v>
      </c>
      <c r="F42" s="112"/>
      <c r="G42" s="86" t="s">
        <v>34</v>
      </c>
      <c r="H42" s="86" t="s">
        <v>35</v>
      </c>
      <c r="I42" s="86" t="s">
        <v>36</v>
      </c>
      <c r="J42" s="1"/>
      <c r="K42" s="49"/>
      <c r="L42" s="36">
        <f>K42*3/10</f>
        <v>0</v>
      </c>
      <c r="M42" s="1"/>
      <c r="N42" s="1"/>
      <c r="O42" s="1"/>
      <c r="P42" s="1"/>
      <c r="Q42" s="1"/>
      <c r="R42" s="1"/>
      <c r="S42" s="1"/>
      <c r="T42" s="1"/>
    </row>
    <row r="43" spans="1:20" ht="103.5" customHeight="1" thickBot="1" x14ac:dyDescent="0.3">
      <c r="A43" s="1"/>
      <c r="B43" s="110"/>
      <c r="C43" s="152" t="s">
        <v>96</v>
      </c>
      <c r="D43" s="112" t="s">
        <v>37</v>
      </c>
      <c r="E43" s="112" t="s">
        <v>38</v>
      </c>
      <c r="F43" s="112"/>
      <c r="G43" s="112" t="s">
        <v>39</v>
      </c>
      <c r="H43" s="112" t="s">
        <v>40</v>
      </c>
      <c r="I43" s="112" t="s">
        <v>41</v>
      </c>
      <c r="J43" s="1"/>
      <c r="K43" s="181"/>
      <c r="L43" s="183">
        <f>K43*3/10</f>
        <v>0</v>
      </c>
      <c r="M43" s="1"/>
      <c r="N43" s="1"/>
      <c r="O43" s="1"/>
      <c r="P43" s="1"/>
      <c r="Q43" s="1"/>
      <c r="R43" s="1"/>
      <c r="S43" s="1"/>
      <c r="T43" s="1"/>
    </row>
    <row r="44" spans="1:20" ht="40.5" customHeight="1" thickBot="1" x14ac:dyDescent="0.3">
      <c r="A44" s="1"/>
      <c r="B44" s="111"/>
      <c r="C44" s="153"/>
      <c r="D44" s="113"/>
      <c r="E44" s="113"/>
      <c r="F44" s="113"/>
      <c r="G44" s="113"/>
      <c r="H44" s="113"/>
      <c r="I44" s="113"/>
      <c r="J44" s="1"/>
      <c r="K44" s="184"/>
      <c r="L44" s="185"/>
      <c r="M44" s="1"/>
      <c r="N44" s="1"/>
      <c r="O44" s="1"/>
      <c r="P44" s="1"/>
      <c r="Q44" s="1"/>
      <c r="R44" s="1"/>
      <c r="S44" s="1"/>
      <c r="T44" s="1"/>
    </row>
    <row r="45" spans="1:20" ht="38.25" customHeight="1" thickBot="1" x14ac:dyDescent="0.3">
      <c r="A45" s="1"/>
      <c r="B45" s="154" t="s">
        <v>92</v>
      </c>
      <c r="C45" s="130" t="s">
        <v>93</v>
      </c>
      <c r="D45" s="151" t="s">
        <v>42</v>
      </c>
      <c r="E45" s="151" t="s">
        <v>43</v>
      </c>
      <c r="F45" s="151"/>
      <c r="G45" s="151" t="s">
        <v>44</v>
      </c>
      <c r="H45" s="151" t="s">
        <v>45</v>
      </c>
      <c r="I45" s="151" t="s">
        <v>46</v>
      </c>
      <c r="J45" s="1"/>
      <c r="K45" s="180"/>
      <c r="L45" s="182">
        <f>K45*1.5/10</f>
        <v>0</v>
      </c>
      <c r="M45" s="1"/>
      <c r="N45" s="1"/>
      <c r="O45" s="1"/>
      <c r="P45" s="1"/>
      <c r="Q45" s="1"/>
      <c r="R45" s="1"/>
      <c r="S45" s="1"/>
      <c r="T45" s="1"/>
    </row>
    <row r="46" spans="1:20" ht="39.75" customHeight="1" thickBot="1" x14ac:dyDescent="0.3">
      <c r="A46" s="1"/>
      <c r="B46" s="110"/>
      <c r="C46" s="131"/>
      <c r="D46" s="112"/>
      <c r="E46" s="112"/>
      <c r="F46" s="112"/>
      <c r="G46" s="112"/>
      <c r="H46" s="112"/>
      <c r="I46" s="112"/>
      <c r="J46" s="1"/>
      <c r="K46" s="181"/>
      <c r="L46" s="183"/>
      <c r="M46" s="1"/>
      <c r="N46" s="1"/>
      <c r="O46" s="1"/>
      <c r="P46" s="1"/>
      <c r="Q46" s="1"/>
      <c r="R46" s="1"/>
      <c r="S46" s="1"/>
      <c r="T46" s="1"/>
    </row>
    <row r="47" spans="1:20" ht="90.75" customHeight="1" thickBot="1" x14ac:dyDescent="0.3">
      <c r="A47" s="1"/>
      <c r="B47" s="110"/>
      <c r="C47" s="131" t="s">
        <v>94</v>
      </c>
      <c r="D47" s="112" t="s">
        <v>47</v>
      </c>
      <c r="E47" s="112" t="s">
        <v>48</v>
      </c>
      <c r="F47" s="112"/>
      <c r="G47" s="112" t="s">
        <v>49</v>
      </c>
      <c r="H47" s="112" t="s">
        <v>50</v>
      </c>
      <c r="I47" s="112" t="s">
        <v>51</v>
      </c>
      <c r="J47" s="1"/>
      <c r="K47" s="181"/>
      <c r="L47" s="183">
        <f>K47*1.5/10</f>
        <v>0</v>
      </c>
      <c r="M47" s="1"/>
      <c r="N47" s="1"/>
      <c r="O47" s="1"/>
      <c r="P47" s="1"/>
      <c r="Q47" s="1"/>
      <c r="R47" s="1"/>
      <c r="S47" s="1"/>
      <c r="T47" s="1"/>
    </row>
    <row r="48" spans="1:20" ht="44.25" customHeight="1" thickBot="1" x14ac:dyDescent="0.3">
      <c r="A48" s="1"/>
      <c r="B48" s="110"/>
      <c r="C48" s="131"/>
      <c r="D48" s="112"/>
      <c r="E48" s="112"/>
      <c r="F48" s="112"/>
      <c r="G48" s="112"/>
      <c r="H48" s="112"/>
      <c r="I48" s="112"/>
      <c r="J48" s="1"/>
      <c r="K48" s="181"/>
      <c r="L48" s="183"/>
      <c r="M48" s="1"/>
      <c r="N48" s="1"/>
      <c r="O48" s="1"/>
      <c r="P48" s="1"/>
      <c r="Q48" s="1"/>
      <c r="R48" s="1"/>
      <c r="S48" s="1"/>
      <c r="T48" s="1"/>
    </row>
    <row r="49" spans="1:20" ht="114.75" customHeight="1" thickBot="1" x14ac:dyDescent="0.3">
      <c r="A49" s="1"/>
      <c r="B49" s="110"/>
      <c r="C49" s="131" t="s">
        <v>95</v>
      </c>
      <c r="D49" s="112" t="s">
        <v>52</v>
      </c>
      <c r="E49" s="112" t="s">
        <v>53</v>
      </c>
      <c r="F49" s="112"/>
      <c r="G49" s="112" t="s">
        <v>54</v>
      </c>
      <c r="H49" s="112" t="s">
        <v>55</v>
      </c>
      <c r="I49" s="112" t="s">
        <v>56</v>
      </c>
      <c r="J49" s="1"/>
      <c r="K49" s="181"/>
      <c r="L49" s="183">
        <f>K49*1.5/10</f>
        <v>0</v>
      </c>
      <c r="M49" s="1"/>
      <c r="N49" s="1"/>
      <c r="O49" s="1"/>
      <c r="P49" s="1"/>
      <c r="Q49" s="1"/>
      <c r="R49" s="1"/>
      <c r="S49" s="1"/>
      <c r="T49" s="1"/>
    </row>
    <row r="50" spans="1:20" ht="62.25" customHeight="1" thickBot="1" x14ac:dyDescent="0.3">
      <c r="A50" s="1"/>
      <c r="B50" s="110"/>
      <c r="C50" s="131"/>
      <c r="D50" s="112"/>
      <c r="E50" s="112"/>
      <c r="F50" s="112"/>
      <c r="G50" s="112"/>
      <c r="H50" s="112"/>
      <c r="I50" s="112"/>
      <c r="J50" s="1"/>
      <c r="K50" s="181"/>
      <c r="L50" s="183"/>
      <c r="M50" s="1"/>
      <c r="N50" s="1"/>
      <c r="O50" s="1"/>
      <c r="P50" s="1"/>
      <c r="Q50" s="1"/>
      <c r="R50" s="1"/>
      <c r="S50" s="1"/>
      <c r="T50" s="1"/>
    </row>
    <row r="51" spans="1:20" ht="160.5" customHeight="1" thickBot="1" x14ac:dyDescent="0.3">
      <c r="A51" s="1"/>
      <c r="B51" s="111"/>
      <c r="C51" s="82" t="s">
        <v>167</v>
      </c>
      <c r="D51" s="86" t="s">
        <v>168</v>
      </c>
      <c r="E51" s="112" t="s">
        <v>169</v>
      </c>
      <c r="F51" s="112"/>
      <c r="G51" s="86" t="s">
        <v>57</v>
      </c>
      <c r="H51" s="108" t="s">
        <v>58</v>
      </c>
      <c r="I51" s="108" t="s">
        <v>59</v>
      </c>
      <c r="J51" s="1"/>
      <c r="K51" s="51"/>
      <c r="L51" s="37">
        <f>K51*4.5/10</f>
        <v>0</v>
      </c>
      <c r="M51" s="1"/>
      <c r="N51" s="1"/>
      <c r="O51" s="1"/>
      <c r="P51" s="1"/>
      <c r="Q51" s="1"/>
      <c r="R51" s="1"/>
      <c r="S51" s="1"/>
      <c r="T51" s="1"/>
    </row>
    <row r="52" spans="1:20" ht="23.25" customHeight="1" x14ac:dyDescent="0.25">
      <c r="A52" s="1"/>
      <c r="B52" s="38"/>
      <c r="C52" s="39"/>
      <c r="D52" s="40"/>
      <c r="E52" s="40"/>
      <c r="F52" s="40"/>
      <c r="G52" s="40"/>
      <c r="H52" s="40"/>
      <c r="I52" s="40"/>
      <c r="J52" s="1"/>
      <c r="K52" s="41">
        <f>(K33+K37+K38+K41+K42+K43+K49+KK5148+K47+K45+K51)/10</f>
        <v>0</v>
      </c>
      <c r="L52" s="42">
        <f>(SUM(L33:L51)/10)*2</f>
        <v>0</v>
      </c>
      <c r="M52" s="1"/>
      <c r="N52" s="1"/>
      <c r="O52" s="1"/>
      <c r="P52" s="1"/>
      <c r="Q52" s="1"/>
      <c r="R52" s="1"/>
      <c r="S52" s="1"/>
      <c r="T52" s="1"/>
    </row>
    <row r="53" spans="1:20" ht="21" customHeight="1" x14ac:dyDescent="0.25">
      <c r="A53" s="1"/>
      <c r="B53" s="38"/>
      <c r="C53" s="39"/>
      <c r="D53" s="40"/>
      <c r="E53" s="40"/>
      <c r="F53" s="40"/>
      <c r="G53" s="40"/>
      <c r="H53" s="40"/>
      <c r="I53" s="40"/>
      <c r="J53" s="1"/>
      <c r="K53" s="43"/>
      <c r="L53" s="44"/>
      <c r="M53" s="1"/>
      <c r="N53" s="1"/>
      <c r="O53" s="1"/>
      <c r="P53" s="1"/>
      <c r="Q53" s="1"/>
      <c r="R53" s="1"/>
      <c r="S53" s="1"/>
      <c r="T53" s="1"/>
    </row>
    <row r="54" spans="1:20" ht="21" customHeight="1" x14ac:dyDescent="0.25">
      <c r="A54" s="1"/>
      <c r="B54" s="38"/>
      <c r="C54" s="39"/>
      <c r="D54" s="40"/>
      <c r="E54" s="40"/>
      <c r="F54" s="40"/>
      <c r="G54" s="40"/>
      <c r="H54" s="40"/>
      <c r="I54" s="40"/>
      <c r="J54" s="1"/>
      <c r="K54" s="43"/>
      <c r="L54" s="44"/>
      <c r="M54" s="1"/>
      <c r="N54" s="1"/>
      <c r="O54" s="1"/>
      <c r="P54" s="1"/>
      <c r="Q54" s="1"/>
      <c r="R54" s="1"/>
      <c r="S54" s="1"/>
      <c r="T54" s="1"/>
    </row>
    <row r="55" spans="1:20" ht="18.75" customHeight="1" x14ac:dyDescent="0.25">
      <c r="A55" s="1"/>
      <c r="B55" s="115" t="s">
        <v>136</v>
      </c>
      <c r="C55" s="115"/>
      <c r="D55" s="115"/>
      <c r="E55" s="115"/>
      <c r="F55" s="115"/>
      <c r="G55" s="115"/>
      <c r="H55" s="115"/>
      <c r="I55" s="115"/>
      <c r="J55" s="1"/>
      <c r="K55" s="33"/>
      <c r="L55" s="33"/>
      <c r="M55" s="1"/>
      <c r="N55" s="1"/>
      <c r="O55" s="1"/>
      <c r="P55" s="1"/>
      <c r="Q55" s="1"/>
      <c r="R55" s="1"/>
      <c r="S55" s="1"/>
      <c r="T55" s="1"/>
    </row>
    <row r="56" spans="1:20" ht="15.75" customHeight="1" thickBot="1" x14ac:dyDescent="0.3">
      <c r="A56" s="1"/>
      <c r="B56" s="116" t="s">
        <v>4</v>
      </c>
      <c r="C56" s="116" t="s">
        <v>3</v>
      </c>
      <c r="D56" s="117" t="s">
        <v>8</v>
      </c>
      <c r="E56" s="118"/>
      <c r="F56" s="118"/>
      <c r="G56" s="118"/>
      <c r="H56" s="118"/>
      <c r="I56" s="119"/>
      <c r="J56" s="1"/>
      <c r="K56" s="33"/>
      <c r="L56" s="33"/>
      <c r="M56" s="1"/>
      <c r="N56" s="1"/>
      <c r="O56" s="1"/>
      <c r="P56" s="1"/>
      <c r="Q56" s="1"/>
      <c r="R56" s="1"/>
      <c r="S56" s="1"/>
      <c r="T56" s="1"/>
    </row>
    <row r="57" spans="1:20" ht="15.75" customHeight="1" thickBot="1" x14ac:dyDescent="0.35">
      <c r="A57" s="1"/>
      <c r="B57" s="116"/>
      <c r="C57" s="116"/>
      <c r="D57" s="120" t="s">
        <v>9</v>
      </c>
      <c r="E57" s="121"/>
      <c r="F57" s="122" t="s">
        <v>10</v>
      </c>
      <c r="G57" s="123"/>
      <c r="H57" s="124" t="s">
        <v>11</v>
      </c>
      <c r="I57" s="125"/>
      <c r="J57" s="1"/>
      <c r="K57" s="158" t="s">
        <v>100</v>
      </c>
      <c r="L57" s="159"/>
      <c r="M57" s="1"/>
      <c r="N57" s="1"/>
      <c r="O57" s="1"/>
      <c r="P57" s="1"/>
      <c r="Q57" s="1"/>
      <c r="R57" s="1"/>
      <c r="S57" s="1"/>
      <c r="T57" s="1"/>
    </row>
    <row r="58" spans="1:20" ht="34.5" customHeight="1" thickBot="1" x14ac:dyDescent="0.3">
      <c r="A58" s="1"/>
      <c r="B58" s="116"/>
      <c r="C58" s="116"/>
      <c r="D58" s="105" t="s">
        <v>158</v>
      </c>
      <c r="E58" s="105" t="s">
        <v>159</v>
      </c>
      <c r="F58" s="126" t="s">
        <v>160</v>
      </c>
      <c r="G58" s="127"/>
      <c r="H58" s="106" t="s">
        <v>161</v>
      </c>
      <c r="I58" s="106" t="s">
        <v>162</v>
      </c>
      <c r="J58" s="1"/>
      <c r="K58" s="45" t="s">
        <v>98</v>
      </c>
      <c r="L58" s="35" t="s">
        <v>60</v>
      </c>
      <c r="M58" s="1"/>
      <c r="N58" s="1"/>
      <c r="O58" s="1"/>
      <c r="P58" s="1"/>
      <c r="Q58" s="1"/>
      <c r="R58" s="1"/>
      <c r="S58" s="1"/>
      <c r="T58" s="1"/>
    </row>
    <row r="59" spans="1:20" ht="96.75" customHeight="1" thickBot="1" x14ac:dyDescent="0.3">
      <c r="A59" s="1"/>
      <c r="B59" s="59" t="s">
        <v>101</v>
      </c>
      <c r="C59" s="24" t="s">
        <v>102</v>
      </c>
      <c r="D59" s="59" t="s">
        <v>103</v>
      </c>
      <c r="E59" s="59" t="s">
        <v>104</v>
      </c>
      <c r="F59" s="114" t="s">
        <v>105</v>
      </c>
      <c r="G59" s="114"/>
      <c r="H59" s="59" t="s">
        <v>106</v>
      </c>
      <c r="I59" s="59" t="s">
        <v>107</v>
      </c>
      <c r="J59" s="1"/>
      <c r="K59" s="49"/>
      <c r="L59" s="36">
        <f>K59*7/10</f>
        <v>0</v>
      </c>
      <c r="M59" s="1"/>
      <c r="N59" s="1"/>
      <c r="O59" s="1"/>
      <c r="P59" s="1"/>
      <c r="Q59" s="1"/>
      <c r="R59" s="1"/>
      <c r="S59" s="1"/>
      <c r="T59" s="1"/>
    </row>
    <row r="60" spans="1:20" ht="108" customHeight="1" thickBot="1" x14ac:dyDescent="0.3">
      <c r="A60" s="1"/>
      <c r="B60" s="59" t="s">
        <v>108</v>
      </c>
      <c r="C60" s="24" t="s">
        <v>109</v>
      </c>
      <c r="D60" s="59" t="s">
        <v>110</v>
      </c>
      <c r="E60" s="59" t="s">
        <v>111</v>
      </c>
      <c r="F60" s="114" t="s">
        <v>112</v>
      </c>
      <c r="G60" s="114"/>
      <c r="H60" s="59" t="s">
        <v>113</v>
      </c>
      <c r="I60" s="59" t="s">
        <v>114</v>
      </c>
      <c r="J60" s="1"/>
      <c r="K60" s="49"/>
      <c r="L60" s="36">
        <f>K60*7/10</f>
        <v>0</v>
      </c>
      <c r="M60" s="1"/>
      <c r="N60" s="1"/>
      <c r="O60" s="1"/>
      <c r="P60" s="1"/>
      <c r="Q60" s="1"/>
      <c r="R60" s="1"/>
      <c r="S60" s="1"/>
      <c r="T60" s="1"/>
    </row>
    <row r="61" spans="1:20" ht="156.75" customHeight="1" thickBot="1" x14ac:dyDescent="0.3">
      <c r="A61" s="1"/>
      <c r="B61" s="59" t="s">
        <v>115</v>
      </c>
      <c r="C61" s="24" t="s">
        <v>116</v>
      </c>
      <c r="D61" s="59" t="s">
        <v>117</v>
      </c>
      <c r="E61" s="59" t="s">
        <v>118</v>
      </c>
      <c r="F61" s="114" t="s">
        <v>137</v>
      </c>
      <c r="G61" s="114"/>
      <c r="H61" s="59" t="s">
        <v>138</v>
      </c>
      <c r="I61" s="59" t="s">
        <v>119</v>
      </c>
      <c r="J61" s="1"/>
      <c r="K61" s="51"/>
      <c r="L61" s="36">
        <f>K61*6/10</f>
        <v>0</v>
      </c>
      <c r="M61" s="1"/>
      <c r="N61" s="1"/>
      <c r="O61" s="1"/>
      <c r="P61" s="1"/>
      <c r="Q61" s="1"/>
      <c r="R61" s="1"/>
      <c r="S61" s="1"/>
      <c r="T61" s="1"/>
    </row>
    <row r="62" spans="1:20" ht="31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41">
        <f>(K59+K60+K61)/3</f>
        <v>0</v>
      </c>
      <c r="L62" s="46">
        <f>(SUM(L59:L61))/10*2</f>
        <v>0</v>
      </c>
      <c r="M62" s="1"/>
      <c r="N62" s="1"/>
      <c r="O62" s="1"/>
      <c r="P62" s="1"/>
      <c r="Q62" s="1"/>
      <c r="R62" s="1"/>
      <c r="S62" s="1"/>
      <c r="T62" s="1"/>
    </row>
    <row r="63" spans="1:2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43"/>
      <c r="L63" s="44"/>
      <c r="M63" s="1"/>
      <c r="N63" s="1"/>
      <c r="O63" s="1"/>
      <c r="P63" s="1"/>
      <c r="Q63" s="1"/>
      <c r="R63" s="1"/>
      <c r="S63" s="1"/>
      <c r="T63" s="1"/>
    </row>
    <row r="64" spans="1:20" ht="15.75" x14ac:dyDescent="0.25">
      <c r="A64" s="1"/>
      <c r="B64" s="1" t="s">
        <v>164</v>
      </c>
      <c r="C64" s="1"/>
      <c r="D64" s="1"/>
      <c r="E64" s="1"/>
      <c r="F64" s="1"/>
      <c r="G64" s="1"/>
      <c r="H64" s="1"/>
      <c r="I64" s="1"/>
      <c r="J64" s="1"/>
      <c r="K64" s="43"/>
      <c r="L64" s="44"/>
      <c r="M64" s="1"/>
      <c r="N64" s="1"/>
      <c r="O64" s="1"/>
      <c r="P64" s="1"/>
      <c r="Q64" s="1"/>
      <c r="R64" s="1"/>
      <c r="S64" s="1"/>
      <c r="T64" s="1"/>
    </row>
    <row r="65" spans="1:20" ht="15.75" x14ac:dyDescent="0.25">
      <c r="A65" s="1"/>
      <c r="B65" s="173"/>
      <c r="C65" s="173"/>
      <c r="D65" s="173"/>
      <c r="E65" s="173"/>
      <c r="F65" s="173"/>
      <c r="G65" s="173"/>
      <c r="H65" s="173"/>
      <c r="I65" s="173"/>
      <c r="J65" s="173"/>
      <c r="K65" s="43"/>
      <c r="L65" s="44"/>
      <c r="M65" s="1"/>
      <c r="N65" s="1"/>
      <c r="O65" s="1"/>
      <c r="P65" s="1"/>
      <c r="Q65" s="1"/>
      <c r="R65" s="1"/>
      <c r="S65" s="1"/>
      <c r="T65" s="1"/>
    </row>
    <row r="66" spans="1:20" ht="15.75" x14ac:dyDescent="0.25">
      <c r="A66" s="1"/>
      <c r="B66" s="173"/>
      <c r="C66" s="173"/>
      <c r="D66" s="173"/>
      <c r="E66" s="173"/>
      <c r="F66" s="173"/>
      <c r="G66" s="173"/>
      <c r="H66" s="173"/>
      <c r="I66" s="173"/>
      <c r="J66" s="173"/>
      <c r="K66" s="43"/>
      <c r="L66" s="44"/>
      <c r="M66" s="1"/>
      <c r="N66" s="1"/>
      <c r="O66" s="1"/>
      <c r="P66" s="1"/>
      <c r="Q66" s="1"/>
      <c r="R66" s="1"/>
      <c r="S66" s="1"/>
      <c r="T66" s="1"/>
    </row>
    <row r="67" spans="1:20" ht="15.75" x14ac:dyDescent="0.25">
      <c r="A67" s="1"/>
      <c r="B67" s="173"/>
      <c r="C67" s="173"/>
      <c r="D67" s="173"/>
      <c r="E67" s="173"/>
      <c r="F67" s="173"/>
      <c r="G67" s="173"/>
      <c r="H67" s="173"/>
      <c r="I67" s="173"/>
      <c r="J67" s="173"/>
      <c r="K67" s="43"/>
      <c r="L67" s="44"/>
      <c r="M67" s="1"/>
      <c r="N67" s="1"/>
      <c r="O67" s="1"/>
      <c r="P67" s="1"/>
      <c r="Q67" s="1"/>
      <c r="R67" s="1"/>
      <c r="S67" s="1"/>
      <c r="T67" s="1"/>
    </row>
    <row r="68" spans="1:20" ht="26.25" thickBot="1" x14ac:dyDescent="0.4">
      <c r="A68" s="1"/>
      <c r="B68" s="47" t="s">
        <v>120</v>
      </c>
      <c r="C68" s="1"/>
      <c r="D68" s="1"/>
      <c r="E68" s="1"/>
      <c r="F68" s="1"/>
      <c r="G68" s="1"/>
      <c r="H68" s="1"/>
      <c r="I68" s="1"/>
      <c r="J68" s="1"/>
      <c r="K68" s="1"/>
      <c r="L68" s="149"/>
      <c r="M68" s="149"/>
      <c r="N68" s="1"/>
      <c r="O68" s="1"/>
      <c r="P68" s="1"/>
      <c r="Q68" s="1"/>
      <c r="R68" s="1"/>
      <c r="S68" s="1"/>
      <c r="T68" s="1"/>
    </row>
    <row r="69" spans="1:20" ht="36" customHeight="1" thickBot="1" x14ac:dyDescent="0.3">
      <c r="A69" s="1"/>
      <c r="B69" s="150" t="s">
        <v>121</v>
      </c>
      <c r="C69" s="150"/>
      <c r="D69" s="174" t="s">
        <v>123</v>
      </c>
      <c r="E69" s="17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36.75" customHeight="1" thickBot="1" x14ac:dyDescent="0.3">
      <c r="A70" s="1"/>
      <c r="B70" s="150" t="s">
        <v>122</v>
      </c>
      <c r="C70" s="150"/>
      <c r="D70" s="176"/>
      <c r="E70" s="17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44" customHeight="1" thickBot="1" x14ac:dyDescent="0.3">
      <c r="A71" s="1"/>
      <c r="B71" s="109" t="s">
        <v>124</v>
      </c>
      <c r="C71" s="109"/>
      <c r="D71" s="109" t="s">
        <v>128</v>
      </c>
      <c r="E71" s="109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84" customHeight="1" thickBot="1" x14ac:dyDescent="0.3">
      <c r="A72" s="1"/>
      <c r="B72" s="109" t="s">
        <v>125</v>
      </c>
      <c r="C72" s="109"/>
      <c r="D72" s="109" t="s">
        <v>129</v>
      </c>
      <c r="E72" s="10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32" customHeight="1" thickBot="1" x14ac:dyDescent="0.3">
      <c r="A73" s="1"/>
      <c r="B73" s="109" t="s">
        <v>126</v>
      </c>
      <c r="C73" s="109"/>
      <c r="D73" s="109" t="s">
        <v>130</v>
      </c>
      <c r="E73" s="10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60.75" customHeight="1" thickBot="1" x14ac:dyDescent="0.3">
      <c r="A74" s="1"/>
      <c r="B74" s="109" t="s">
        <v>127</v>
      </c>
      <c r="C74" s="109"/>
      <c r="D74" s="109" t="s">
        <v>131</v>
      </c>
      <c r="E74" s="10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</sheetData>
  <mergeCells count="112">
    <mergeCell ref="M24:N24"/>
    <mergeCell ref="B65:J67"/>
    <mergeCell ref="D69:E70"/>
    <mergeCell ref="N4:N5"/>
    <mergeCell ref="K38:K40"/>
    <mergeCell ref="L38:L40"/>
    <mergeCell ref="K43:K44"/>
    <mergeCell ref="L43:L44"/>
    <mergeCell ref="K33:K36"/>
    <mergeCell ref="K6:M6"/>
    <mergeCell ref="K57:L57"/>
    <mergeCell ref="K47:K48"/>
    <mergeCell ref="L47:L48"/>
    <mergeCell ref="K49:K50"/>
    <mergeCell ref="L49:L50"/>
    <mergeCell ref="K45:K46"/>
    <mergeCell ref="L45:L46"/>
    <mergeCell ref="L33:L36"/>
    <mergeCell ref="K22:L22"/>
    <mergeCell ref="K23:L23"/>
    <mergeCell ref="M22:N22"/>
    <mergeCell ref="M23:N23"/>
    <mergeCell ref="H49:H50"/>
    <mergeCell ref="I49:I50"/>
    <mergeCell ref="E51:F51"/>
    <mergeCell ref="H45:H46"/>
    <mergeCell ref="I45:I46"/>
    <mergeCell ref="D47:D48"/>
    <mergeCell ref="E8:F8"/>
    <mergeCell ref="G12:I12"/>
    <mergeCell ref="K31:L31"/>
    <mergeCell ref="E18:F18"/>
    <mergeCell ref="E11:F11"/>
    <mergeCell ref="E12:F12"/>
    <mergeCell ref="E13:F13"/>
    <mergeCell ref="E14:F14"/>
    <mergeCell ref="E15:F15"/>
    <mergeCell ref="D23:J23"/>
    <mergeCell ref="D24:J24"/>
    <mergeCell ref="K24:L24"/>
    <mergeCell ref="L68:M68"/>
    <mergeCell ref="B69:C69"/>
    <mergeCell ref="B70:C70"/>
    <mergeCell ref="C38:C40"/>
    <mergeCell ref="D38:D40"/>
    <mergeCell ref="E38:F40"/>
    <mergeCell ref="G38:G40"/>
    <mergeCell ref="H38:H40"/>
    <mergeCell ref="E41:F41"/>
    <mergeCell ref="C43:C44"/>
    <mergeCell ref="I38:I40"/>
    <mergeCell ref="E47:F48"/>
    <mergeCell ref="G47:G48"/>
    <mergeCell ref="H47:H48"/>
    <mergeCell ref="I47:I48"/>
    <mergeCell ref="D45:D46"/>
    <mergeCell ref="E45:F46"/>
    <mergeCell ref="G45:G46"/>
    <mergeCell ref="E42:F42"/>
    <mergeCell ref="D43:D44"/>
    <mergeCell ref="I43:I44"/>
    <mergeCell ref="B38:B44"/>
    <mergeCell ref="B45:B51"/>
    <mergeCell ref="F59:G59"/>
    <mergeCell ref="C1:F1"/>
    <mergeCell ref="B27:D27"/>
    <mergeCell ref="C45:C46"/>
    <mergeCell ref="C49:C50"/>
    <mergeCell ref="C47:C48"/>
    <mergeCell ref="C2:F3"/>
    <mergeCell ref="D6:E6"/>
    <mergeCell ref="D22:J22"/>
    <mergeCell ref="A9:N9"/>
    <mergeCell ref="C33:C36"/>
    <mergeCell ref="D33:D36"/>
    <mergeCell ref="E33:F36"/>
    <mergeCell ref="H33:H36"/>
    <mergeCell ref="I33:I36"/>
    <mergeCell ref="B29:I29"/>
    <mergeCell ref="B30:B32"/>
    <mergeCell ref="C30:C32"/>
    <mergeCell ref="G33:G36"/>
    <mergeCell ref="E37:F37"/>
    <mergeCell ref="D30:I30"/>
    <mergeCell ref="D31:F31"/>
    <mergeCell ref="H31:I31"/>
    <mergeCell ref="E32:F32"/>
    <mergeCell ref="D49:D50"/>
    <mergeCell ref="B71:C71"/>
    <mergeCell ref="B72:C72"/>
    <mergeCell ref="B73:C73"/>
    <mergeCell ref="D71:E71"/>
    <mergeCell ref="D72:E72"/>
    <mergeCell ref="D73:E73"/>
    <mergeCell ref="B33:B37"/>
    <mergeCell ref="G43:G44"/>
    <mergeCell ref="B74:C74"/>
    <mergeCell ref="D74:E74"/>
    <mergeCell ref="F60:G60"/>
    <mergeCell ref="F61:G61"/>
    <mergeCell ref="B55:I55"/>
    <mergeCell ref="B56:B58"/>
    <mergeCell ref="C56:C58"/>
    <mergeCell ref="D56:I56"/>
    <mergeCell ref="D57:E57"/>
    <mergeCell ref="F57:G57"/>
    <mergeCell ref="H57:I57"/>
    <mergeCell ref="F58:G58"/>
    <mergeCell ref="E43:F44"/>
    <mergeCell ref="H43:H44"/>
    <mergeCell ref="E49:F50"/>
    <mergeCell ref="G49:G50"/>
  </mergeCells>
  <conditionalFormatting sqref="K21:L21">
    <cfRule type="duplicateValues" dxfId="17" priority="4"/>
    <cfRule type="duplicateValues" dxfId="16" priority="5"/>
  </conditionalFormatting>
  <conditionalFormatting sqref="K22:L22">
    <cfRule type="cellIs" dxfId="15" priority="8" operator="equal">
      <formula>"EZ"</formula>
    </cfRule>
    <cfRule type="cellIs" dxfId="14" priority="9" operator="equal">
      <formula>"BAI"</formula>
    </cfRule>
  </conditionalFormatting>
  <conditionalFormatting sqref="K23:L23">
    <cfRule type="cellIs" dxfId="13" priority="6" operator="equal">
      <formula>"EZ"</formula>
    </cfRule>
    <cfRule type="cellIs" dxfId="12" priority="7" operator="equal">
      <formula>"BAI"</formula>
    </cfRule>
  </conditionalFormatting>
  <conditionalFormatting sqref="K24:L24">
    <cfRule type="cellIs" dxfId="11" priority="1" operator="equal">
      <formula>"EZ"</formula>
    </cfRule>
    <cfRule type="cellIs" dxfId="10" priority="2" operator="equal">
      <formula>"BAI"</formula>
    </cfRule>
  </conditionalFormatting>
  <conditionalFormatting sqref="M4:N4">
    <cfRule type="cellIs" dxfId="9" priority="3" operator="equal">
      <formula>"ETIKA BETE"</formula>
    </cfRule>
  </conditionalFormatting>
  <dataValidations count="2">
    <dataValidation type="list" operator="lessThanOrEqual" allowBlank="1" showInputMessage="1" showErrorMessage="1" error="10 edo txikiagoa" sqref="K22:L24" xr:uid="{00000000-0002-0000-0000-000000000000}">
      <formula1>$K$21:$L$21</formula1>
    </dataValidation>
    <dataValidation type="decimal" operator="lessThanOrEqual" allowBlank="1" showInputMessage="1" showErrorMessage="1" error="10 edo txikiagoa" sqref="M22:M24" xr:uid="{00000000-0002-0000-0000-000001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40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T78"/>
  <sheetViews>
    <sheetView tabSelected="1" topLeftCell="A45" zoomScale="60" zoomScaleNormal="60" workbookViewId="0">
      <selection activeCell="D51" sqref="D51:G51"/>
    </sheetView>
  </sheetViews>
  <sheetFormatPr baseColWidth="10" defaultRowHeight="15" x14ac:dyDescent="0.25"/>
  <cols>
    <col min="2" max="2" width="19.85546875" customWidth="1"/>
    <col min="3" max="3" width="22.5703125" customWidth="1"/>
    <col min="4" max="4" width="27.28515625" customWidth="1"/>
    <col min="5" max="5" width="23.5703125" customWidth="1"/>
    <col min="6" max="6" width="5.140625" customWidth="1"/>
    <col min="7" max="7" width="24" customWidth="1"/>
    <col min="8" max="8" width="30.7109375" customWidth="1"/>
    <col min="9" max="9" width="37.42578125" customWidth="1"/>
    <col min="10" max="10" width="27.42578125" customWidth="1"/>
    <col min="11" max="11" width="15.7109375" customWidth="1"/>
    <col min="12" max="12" width="16.85546875" customWidth="1"/>
    <col min="13" max="13" width="16.5703125" customWidth="1"/>
    <col min="14" max="14" width="12.85546875" bestFit="1" customWidth="1"/>
  </cols>
  <sheetData>
    <row r="1" spans="1:17" ht="37.5" customHeight="1" x14ac:dyDescent="0.45">
      <c r="A1" s="1"/>
      <c r="B1" s="1"/>
      <c r="C1" s="192" t="s">
        <v>163</v>
      </c>
      <c r="D1" s="192"/>
      <c r="E1" s="192"/>
      <c r="F1" s="192"/>
      <c r="G1" s="192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6" customHeight="1" x14ac:dyDescent="0.25">
      <c r="A2" s="1"/>
      <c r="B2" s="1"/>
      <c r="C2" s="193" t="s">
        <v>139</v>
      </c>
      <c r="D2" s="194"/>
      <c r="E2" s="194"/>
      <c r="F2" s="194"/>
      <c r="G2" s="194"/>
      <c r="H2" s="194"/>
      <c r="I2" s="194"/>
      <c r="J2" s="1"/>
      <c r="K2" s="1"/>
      <c r="L2" s="1"/>
      <c r="M2" s="1"/>
      <c r="N2" s="1"/>
      <c r="O2" s="1"/>
      <c r="P2" s="1"/>
      <c r="Q2" s="1"/>
    </row>
    <row r="3" spans="1:17" ht="15" customHeight="1" x14ac:dyDescent="0.25">
      <c r="A3" s="1"/>
      <c r="B3" s="1"/>
      <c r="C3" s="193"/>
      <c r="D3" s="194"/>
      <c r="E3" s="194"/>
      <c r="F3" s="194"/>
      <c r="G3" s="194"/>
      <c r="H3" s="194"/>
      <c r="I3" s="194"/>
      <c r="J3" s="1"/>
      <c r="K3" s="1"/>
      <c r="L3" s="1"/>
      <c r="M3" s="1"/>
      <c r="N3" s="1"/>
      <c r="O3" s="1"/>
      <c r="P3" s="1"/>
      <c r="Q3" s="1"/>
    </row>
    <row r="4" spans="1:17" ht="49.5" customHeight="1" x14ac:dyDescent="0.3">
      <c r="A4" s="1"/>
      <c r="B4" s="1"/>
      <c r="C4" s="2" t="s">
        <v>1</v>
      </c>
      <c r="D4" s="60"/>
      <c r="E4" s="1"/>
      <c r="F4" s="1"/>
      <c r="G4" s="1"/>
      <c r="H4" s="1"/>
      <c r="I4" s="1"/>
      <c r="J4" s="1"/>
      <c r="K4" s="61" t="s">
        <v>133</v>
      </c>
      <c r="L4" s="62" t="s">
        <v>134</v>
      </c>
      <c r="M4" s="63" t="s">
        <v>0</v>
      </c>
      <c r="N4" s="188" t="str">
        <f>IF(ISBLANK(K24),"Lan Akademiko bete",IF(ISBLANK(K22),"ETIKA BETE",IF(ISBLANK(K23),"ETIKA BETE",IF(J16&lt;5,0,IF(K22="EZ",0,IF(K23="BAI",0,K5+L5))))))</f>
        <v>Lan Akademiko bete</v>
      </c>
      <c r="O4" s="1"/>
      <c r="P4" s="1"/>
      <c r="Q4" s="1"/>
    </row>
    <row r="5" spans="1:17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7">
        <f>L52</f>
        <v>0</v>
      </c>
      <c r="L5" s="64">
        <f>L62</f>
        <v>2</v>
      </c>
      <c r="M5" s="65">
        <f>SUM(K5:L5)</f>
        <v>2</v>
      </c>
      <c r="N5" s="189"/>
      <c r="O5" s="1"/>
      <c r="P5" s="1"/>
      <c r="Q5" s="1"/>
    </row>
    <row r="6" spans="1:17" ht="18.75" x14ac:dyDescent="0.3">
      <c r="A6" s="1"/>
      <c r="B6" s="1"/>
      <c r="C6" s="9" t="s">
        <v>2</v>
      </c>
      <c r="D6" s="190"/>
      <c r="E6" s="191"/>
      <c r="F6" s="1"/>
      <c r="G6" s="1"/>
      <c r="H6" s="1"/>
      <c r="I6" s="1"/>
      <c r="J6" s="1"/>
      <c r="K6" s="155"/>
      <c r="L6" s="155"/>
      <c r="M6" s="155"/>
      <c r="N6" s="10"/>
      <c r="O6" s="1"/>
      <c r="P6" s="1"/>
      <c r="Q6" s="1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/>
      <c r="C8" s="1"/>
      <c r="D8" s="1"/>
      <c r="E8" s="155"/>
      <c r="F8" s="155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s="12" customFormat="1" ht="48.75" customHeight="1" x14ac:dyDescent="0.25">
      <c r="A9" s="139" t="s">
        <v>78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54"/>
      <c r="P9" s="54"/>
      <c r="Q9" s="54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16" customFormat="1" ht="18.75" customHeight="1" thickBot="1" x14ac:dyDescent="0.3">
      <c r="A11" s="13"/>
      <c r="B11" s="66" t="s">
        <v>61</v>
      </c>
      <c r="C11" s="13"/>
      <c r="D11" s="15"/>
      <c r="E11" s="160"/>
      <c r="F11" s="160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58.5" customHeight="1" thickBot="1" x14ac:dyDescent="0.3">
      <c r="A12" s="1"/>
      <c r="B12" s="1"/>
      <c r="C12" s="1"/>
      <c r="D12" s="1"/>
      <c r="E12" s="155"/>
      <c r="F12" s="155"/>
      <c r="G12" s="198" t="s">
        <v>62</v>
      </c>
      <c r="H12" s="198"/>
      <c r="I12" s="199"/>
      <c r="J12" s="67" t="s">
        <v>97</v>
      </c>
      <c r="K12" s="1"/>
      <c r="L12" s="1"/>
      <c r="M12" s="1"/>
      <c r="N12" s="1"/>
      <c r="O12" s="1"/>
      <c r="P12" s="1"/>
      <c r="Q12" s="1"/>
    </row>
    <row r="13" spans="1:17" ht="75.75" customHeight="1" thickBot="1" x14ac:dyDescent="0.3">
      <c r="A13" s="1"/>
      <c r="B13" s="1"/>
      <c r="C13" s="1"/>
      <c r="D13" s="1"/>
      <c r="E13" s="200" t="s">
        <v>72</v>
      </c>
      <c r="F13" s="200"/>
      <c r="G13" s="68" t="s">
        <v>73</v>
      </c>
      <c r="H13" s="69" t="s">
        <v>74</v>
      </c>
      <c r="I13" s="70" t="s">
        <v>75</v>
      </c>
      <c r="J13" s="71" t="s">
        <v>98</v>
      </c>
      <c r="K13" s="1"/>
      <c r="L13" s="72"/>
      <c r="M13" s="1"/>
      <c r="N13" s="1"/>
      <c r="O13" s="1"/>
      <c r="P13" s="1"/>
      <c r="Q13" s="1"/>
    </row>
    <row r="14" spans="1:17" ht="110.25" customHeight="1" thickBot="1" x14ac:dyDescent="0.3">
      <c r="A14" s="1"/>
      <c r="B14" s="1"/>
      <c r="C14" s="1"/>
      <c r="D14" s="1"/>
      <c r="E14" s="195" t="s">
        <v>63</v>
      </c>
      <c r="F14" s="195"/>
      <c r="G14" s="74" t="s">
        <v>64</v>
      </c>
      <c r="H14" s="74" t="s">
        <v>65</v>
      </c>
      <c r="I14" s="74" t="s">
        <v>66</v>
      </c>
      <c r="J14" s="98"/>
      <c r="K14" s="1"/>
      <c r="L14" s="75"/>
      <c r="M14" s="1"/>
      <c r="N14" s="1"/>
      <c r="O14" s="1"/>
      <c r="P14" s="1"/>
      <c r="Q14" s="1"/>
    </row>
    <row r="15" spans="1:17" ht="128.25" customHeight="1" thickBot="1" x14ac:dyDescent="0.3">
      <c r="A15" s="1"/>
      <c r="B15" s="1"/>
      <c r="C15" s="1"/>
      <c r="D15" s="1"/>
      <c r="E15" s="195" t="s">
        <v>67</v>
      </c>
      <c r="F15" s="195"/>
      <c r="G15" s="74" t="s">
        <v>68</v>
      </c>
      <c r="H15" s="74" t="s">
        <v>69</v>
      </c>
      <c r="I15" s="74" t="s">
        <v>70</v>
      </c>
      <c r="J15" s="98"/>
      <c r="K15" s="1"/>
      <c r="L15" s="1"/>
      <c r="M15" s="1"/>
      <c r="N15" s="1"/>
      <c r="O15" s="1"/>
      <c r="P15" s="1"/>
      <c r="Q15" s="1"/>
    </row>
    <row r="16" spans="1:17" ht="35.25" customHeight="1" x14ac:dyDescent="0.25">
      <c r="A16" s="1"/>
      <c r="B16" s="1"/>
      <c r="C16" s="1"/>
      <c r="D16" s="1"/>
      <c r="E16" s="27"/>
      <c r="F16" s="11"/>
      <c r="G16" s="1"/>
      <c r="H16" s="1"/>
      <c r="I16" s="1"/>
      <c r="J16" s="28">
        <f>(J14+J15)/2</f>
        <v>0</v>
      </c>
      <c r="K16" s="1"/>
      <c r="L16" s="1"/>
      <c r="M16" s="1"/>
      <c r="N16" s="29"/>
      <c r="O16" s="1"/>
      <c r="P16" s="1"/>
      <c r="Q16" s="1"/>
    </row>
    <row r="17" spans="1:17" x14ac:dyDescent="0.25">
      <c r="A17" s="1"/>
      <c r="B17" s="1"/>
      <c r="C17" s="1"/>
      <c r="D17" s="1"/>
      <c r="E17" s="27" t="s">
        <v>76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"/>
      <c r="B18" s="1"/>
      <c r="C18" s="1"/>
      <c r="D18" s="1"/>
      <c r="E18" s="155"/>
      <c r="F18" s="15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16" customFormat="1" x14ac:dyDescent="0.25">
      <c r="A19" s="13"/>
      <c r="B19" s="76" t="s">
        <v>165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77" t="s">
        <v>79</v>
      </c>
      <c r="L21" s="78" t="s">
        <v>80</v>
      </c>
      <c r="M21" s="1"/>
      <c r="N21" s="1"/>
      <c r="O21" s="1"/>
      <c r="P21" s="1"/>
      <c r="Q21" s="1"/>
    </row>
    <row r="22" spans="1:17" x14ac:dyDescent="0.25">
      <c r="A22" s="1"/>
      <c r="B22" s="1"/>
      <c r="C22" s="1"/>
      <c r="D22" s="166" t="s">
        <v>71</v>
      </c>
      <c r="E22" s="167"/>
      <c r="F22" s="167"/>
      <c r="G22" s="167"/>
      <c r="H22" s="167"/>
      <c r="I22" s="167"/>
      <c r="J22" s="168"/>
      <c r="K22" s="169"/>
      <c r="L22" s="170"/>
      <c r="M22" s="196" t="s">
        <v>82</v>
      </c>
      <c r="N22" s="197"/>
      <c r="O22" s="1"/>
      <c r="P22" s="1"/>
      <c r="Q22" s="1"/>
    </row>
    <row r="23" spans="1:17" x14ac:dyDescent="0.25">
      <c r="A23" s="1"/>
      <c r="B23" s="1"/>
      <c r="C23" s="1"/>
      <c r="D23" s="203" t="s">
        <v>132</v>
      </c>
      <c r="E23" s="204"/>
      <c r="F23" s="204"/>
      <c r="G23" s="204"/>
      <c r="H23" s="204"/>
      <c r="I23" s="204"/>
      <c r="J23" s="205"/>
      <c r="K23" s="169"/>
      <c r="L23" s="170"/>
      <c r="M23" s="196" t="s">
        <v>82</v>
      </c>
      <c r="N23" s="197"/>
      <c r="O23" s="1"/>
      <c r="P23" s="1"/>
      <c r="Q23" s="1"/>
    </row>
    <row r="24" spans="1:17" ht="15" customHeight="1" x14ac:dyDescent="0.25">
      <c r="A24" s="1"/>
      <c r="B24" s="1"/>
      <c r="C24" s="1"/>
      <c r="D24" s="166" t="s">
        <v>166</v>
      </c>
      <c r="E24" s="167"/>
      <c r="F24" s="167"/>
      <c r="G24" s="167"/>
      <c r="H24" s="167"/>
      <c r="I24" s="167"/>
      <c r="J24" s="168"/>
      <c r="K24" s="169"/>
      <c r="L24" s="170"/>
      <c r="M24" s="196" t="s">
        <v>82</v>
      </c>
      <c r="N24" s="197"/>
      <c r="O24" s="1"/>
      <c r="P24" s="1"/>
      <c r="Q24" s="1"/>
    </row>
    <row r="25" spans="1:17" x14ac:dyDescent="0.25">
      <c r="A25" s="1"/>
      <c r="B25" s="1"/>
      <c r="C25" s="1"/>
      <c r="D25" s="1"/>
      <c r="E25" s="27" t="s">
        <v>77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81" customFormat="1" ht="37.5" customHeight="1" x14ac:dyDescent="0.3">
      <c r="A27" s="79"/>
      <c r="B27" s="80" t="s">
        <v>157</v>
      </c>
      <c r="C27" s="80"/>
      <c r="D27" s="80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</row>
    <row r="28" spans="1:17" ht="36" customHeight="1" x14ac:dyDescent="0.25">
      <c r="A28" s="1"/>
      <c r="B28" s="228"/>
      <c r="C28" s="228"/>
      <c r="D28" s="22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30.75" customHeight="1" x14ac:dyDescent="0.25">
      <c r="A29" s="1"/>
      <c r="B29" s="206" t="s">
        <v>140</v>
      </c>
      <c r="C29" s="206"/>
      <c r="D29" s="206"/>
      <c r="E29" s="206"/>
      <c r="F29" s="206"/>
      <c r="G29" s="206"/>
      <c r="H29" s="206"/>
      <c r="I29" s="206"/>
      <c r="J29" s="1"/>
      <c r="K29" s="1"/>
      <c r="L29" s="1"/>
      <c r="M29" s="1"/>
      <c r="N29" s="1"/>
      <c r="O29" s="1"/>
      <c r="P29" s="1"/>
      <c r="Q29" s="1"/>
    </row>
    <row r="30" spans="1:17" ht="36" customHeight="1" x14ac:dyDescent="0.25">
      <c r="A30" s="1"/>
      <c r="B30" s="131" t="s">
        <v>4</v>
      </c>
      <c r="C30" s="131" t="s">
        <v>3</v>
      </c>
      <c r="D30" s="131" t="s">
        <v>8</v>
      </c>
      <c r="E30" s="131"/>
      <c r="F30" s="131"/>
      <c r="G30" s="131"/>
      <c r="H30" s="131"/>
      <c r="I30" s="131"/>
      <c r="J30" s="1"/>
      <c r="K30" s="1"/>
      <c r="L30" s="1"/>
      <c r="M30" s="1"/>
      <c r="N30" s="1"/>
      <c r="O30" s="1"/>
      <c r="P30" s="1"/>
      <c r="Q30" s="1"/>
    </row>
    <row r="31" spans="1:17" ht="21.75" customHeight="1" thickBot="1" x14ac:dyDescent="0.3">
      <c r="A31" s="1"/>
      <c r="B31" s="131"/>
      <c r="C31" s="131"/>
      <c r="D31" s="207" t="s">
        <v>9</v>
      </c>
      <c r="E31" s="207"/>
      <c r="F31" s="207"/>
      <c r="G31" s="83" t="s">
        <v>10</v>
      </c>
      <c r="H31" s="208" t="s">
        <v>11</v>
      </c>
      <c r="I31" s="208"/>
      <c r="J31" s="1"/>
      <c r="K31" s="209" t="s">
        <v>99</v>
      </c>
      <c r="L31" s="210"/>
      <c r="M31" s="1"/>
      <c r="N31" s="1"/>
      <c r="O31" s="1"/>
      <c r="P31" s="1"/>
      <c r="Q31" s="1"/>
    </row>
    <row r="32" spans="1:17" ht="36.75" customHeight="1" thickBot="1" x14ac:dyDescent="0.3">
      <c r="A32" s="1"/>
      <c r="B32" s="131"/>
      <c r="C32" s="131"/>
      <c r="D32" s="102" t="s">
        <v>158</v>
      </c>
      <c r="E32" s="148" t="s">
        <v>159</v>
      </c>
      <c r="F32" s="148"/>
      <c r="G32" s="103" t="s">
        <v>160</v>
      </c>
      <c r="H32" s="104" t="s">
        <v>161</v>
      </c>
      <c r="I32" s="104" t="s">
        <v>162</v>
      </c>
      <c r="J32" s="1"/>
      <c r="K32" s="84" t="s">
        <v>98</v>
      </c>
      <c r="L32" s="85" t="s">
        <v>60</v>
      </c>
      <c r="M32" s="1"/>
      <c r="N32" s="1"/>
      <c r="O32" s="1"/>
      <c r="P32" s="1"/>
      <c r="Q32" s="1"/>
    </row>
    <row r="33" spans="1:17" ht="41.25" customHeight="1" thickBot="1" x14ac:dyDescent="0.3">
      <c r="A33" s="1"/>
      <c r="B33" s="131" t="s">
        <v>90</v>
      </c>
      <c r="C33" s="131" t="s">
        <v>88</v>
      </c>
      <c r="D33" s="112" t="s">
        <v>12</v>
      </c>
      <c r="E33" s="112" t="s">
        <v>13</v>
      </c>
      <c r="F33" s="112"/>
      <c r="G33" s="112" t="s">
        <v>14</v>
      </c>
      <c r="H33" s="112" t="s">
        <v>15</v>
      </c>
      <c r="I33" s="112" t="s">
        <v>16</v>
      </c>
      <c r="J33" s="1"/>
      <c r="K33" s="201"/>
      <c r="L33" s="202">
        <f>K33*4.5/10</f>
        <v>0</v>
      </c>
      <c r="M33" s="1"/>
      <c r="N33" s="1"/>
      <c r="O33" s="1"/>
      <c r="P33" s="1"/>
      <c r="Q33" s="1"/>
    </row>
    <row r="34" spans="1:17" ht="27" customHeight="1" thickBot="1" x14ac:dyDescent="0.3">
      <c r="A34" s="1"/>
      <c r="B34" s="131"/>
      <c r="C34" s="131"/>
      <c r="D34" s="112"/>
      <c r="E34" s="112"/>
      <c r="F34" s="112"/>
      <c r="G34" s="112"/>
      <c r="H34" s="112"/>
      <c r="I34" s="112"/>
      <c r="J34" s="1"/>
      <c r="K34" s="201"/>
      <c r="L34" s="202"/>
      <c r="M34" s="1"/>
      <c r="N34" s="1"/>
      <c r="O34" s="1"/>
      <c r="P34" s="1"/>
      <c r="Q34" s="1"/>
    </row>
    <row r="35" spans="1:17" ht="15" customHeight="1" thickBot="1" x14ac:dyDescent="0.3">
      <c r="A35" s="1"/>
      <c r="B35" s="131"/>
      <c r="C35" s="131"/>
      <c r="D35" s="112"/>
      <c r="E35" s="112"/>
      <c r="F35" s="112"/>
      <c r="G35" s="112"/>
      <c r="H35" s="112"/>
      <c r="I35" s="112"/>
      <c r="J35" s="1"/>
      <c r="K35" s="201"/>
      <c r="L35" s="202"/>
      <c r="M35" s="1"/>
      <c r="N35" s="1"/>
      <c r="O35" s="1"/>
      <c r="P35" s="1"/>
      <c r="Q35" s="1"/>
    </row>
    <row r="36" spans="1:17" ht="51.75" customHeight="1" thickBot="1" x14ac:dyDescent="0.3">
      <c r="A36" s="1"/>
      <c r="B36" s="131"/>
      <c r="C36" s="131"/>
      <c r="D36" s="112"/>
      <c r="E36" s="112"/>
      <c r="F36" s="112"/>
      <c r="G36" s="112"/>
      <c r="H36" s="112"/>
      <c r="I36" s="112"/>
      <c r="J36" s="1"/>
      <c r="K36" s="201"/>
      <c r="L36" s="202"/>
      <c r="M36" s="1"/>
      <c r="N36" s="1"/>
      <c r="O36" s="1"/>
      <c r="P36" s="1"/>
      <c r="Q36" s="1"/>
    </row>
    <row r="37" spans="1:17" ht="132.75" customHeight="1" thickBot="1" x14ac:dyDescent="0.3">
      <c r="A37" s="1"/>
      <c r="B37" s="131"/>
      <c r="C37" s="82" t="s">
        <v>89</v>
      </c>
      <c r="D37" s="86" t="s">
        <v>17</v>
      </c>
      <c r="E37" s="112" t="s">
        <v>18</v>
      </c>
      <c r="F37" s="112"/>
      <c r="G37" s="86" t="s">
        <v>19</v>
      </c>
      <c r="H37" s="86" t="s">
        <v>20</v>
      </c>
      <c r="I37" s="86" t="s">
        <v>21</v>
      </c>
      <c r="J37" s="1"/>
      <c r="K37" s="100"/>
      <c r="L37" s="88">
        <f>K37*4.5/10</f>
        <v>0</v>
      </c>
      <c r="M37" s="1"/>
      <c r="N37" s="1"/>
      <c r="O37" s="1"/>
      <c r="P37" s="1"/>
      <c r="Q37" s="1"/>
    </row>
    <row r="38" spans="1:17" ht="59.25" customHeight="1" thickTop="1" thickBot="1" x14ac:dyDescent="0.3">
      <c r="A38" s="1"/>
      <c r="B38" s="131" t="s">
        <v>147</v>
      </c>
      <c r="C38" s="131" t="s">
        <v>148</v>
      </c>
      <c r="D38" s="112" t="s">
        <v>149</v>
      </c>
      <c r="E38" s="112" t="s">
        <v>150</v>
      </c>
      <c r="F38" s="112"/>
      <c r="G38" s="112" t="s">
        <v>151</v>
      </c>
      <c r="H38" s="112" t="s">
        <v>84</v>
      </c>
      <c r="I38" s="112" t="s">
        <v>85</v>
      </c>
      <c r="J38" s="1"/>
      <c r="K38" s="211"/>
      <c r="L38" s="212">
        <f>K38*3/10</f>
        <v>0</v>
      </c>
      <c r="M38" s="1"/>
      <c r="N38" s="1"/>
      <c r="O38" s="1"/>
      <c r="P38" s="1"/>
      <c r="Q38" s="1"/>
    </row>
    <row r="39" spans="1:17" ht="15" customHeight="1" thickBot="1" x14ac:dyDescent="0.3">
      <c r="A39" s="1"/>
      <c r="B39" s="131"/>
      <c r="C39" s="131"/>
      <c r="D39" s="112"/>
      <c r="E39" s="112"/>
      <c r="F39" s="112"/>
      <c r="G39" s="112"/>
      <c r="H39" s="112"/>
      <c r="I39" s="112"/>
      <c r="J39" s="1"/>
      <c r="K39" s="201"/>
      <c r="L39" s="202"/>
      <c r="M39" s="1"/>
      <c r="N39" s="1"/>
      <c r="O39" s="1"/>
      <c r="P39" s="1"/>
      <c r="Q39" s="1"/>
    </row>
    <row r="40" spans="1:17" ht="28.5" customHeight="1" thickBot="1" x14ac:dyDescent="0.3">
      <c r="A40" s="1"/>
      <c r="B40" s="131"/>
      <c r="C40" s="131"/>
      <c r="D40" s="112"/>
      <c r="E40" s="112"/>
      <c r="F40" s="112"/>
      <c r="G40" s="112"/>
      <c r="H40" s="112"/>
      <c r="I40" s="112"/>
      <c r="J40" s="1"/>
      <c r="K40" s="201"/>
      <c r="L40" s="202"/>
      <c r="M40" s="1"/>
      <c r="N40" s="1"/>
      <c r="O40" s="1"/>
      <c r="P40" s="1"/>
      <c r="Q40" s="1"/>
    </row>
    <row r="41" spans="1:17" ht="154.5" customHeight="1" thickBot="1" x14ac:dyDescent="0.3">
      <c r="A41" s="1"/>
      <c r="B41" s="131"/>
      <c r="C41" s="82" t="s">
        <v>141</v>
      </c>
      <c r="D41" s="86" t="s">
        <v>142</v>
      </c>
      <c r="E41" s="112" t="s">
        <v>154</v>
      </c>
      <c r="F41" s="112"/>
      <c r="G41" s="86" t="s">
        <v>152</v>
      </c>
      <c r="H41" s="86" t="s">
        <v>86</v>
      </c>
      <c r="I41" s="86" t="s">
        <v>153</v>
      </c>
      <c r="J41" s="1"/>
      <c r="K41" s="99"/>
      <c r="L41" s="87">
        <f>K41*3/10</f>
        <v>0</v>
      </c>
      <c r="M41" s="1"/>
      <c r="N41" s="1"/>
      <c r="O41" s="1"/>
      <c r="P41" s="1"/>
      <c r="Q41" s="1"/>
    </row>
    <row r="42" spans="1:17" ht="183.75" customHeight="1" thickBot="1" x14ac:dyDescent="0.3">
      <c r="A42" s="1"/>
      <c r="B42" s="131"/>
      <c r="C42" s="82" t="s">
        <v>155</v>
      </c>
      <c r="D42" s="86" t="s">
        <v>143</v>
      </c>
      <c r="E42" s="112" t="s">
        <v>144</v>
      </c>
      <c r="F42" s="112"/>
      <c r="G42" s="86" t="s">
        <v>145</v>
      </c>
      <c r="H42" s="86" t="s">
        <v>145</v>
      </c>
      <c r="I42" s="86" t="s">
        <v>146</v>
      </c>
      <c r="J42" s="1"/>
      <c r="K42" s="99"/>
      <c r="L42" s="87">
        <f>K42*3/10</f>
        <v>0</v>
      </c>
      <c r="M42" s="1"/>
      <c r="N42" s="1"/>
      <c r="O42" s="1"/>
      <c r="P42" s="1"/>
      <c r="Q42" s="1"/>
    </row>
    <row r="43" spans="1:17" ht="103.5" customHeight="1" thickBot="1" x14ac:dyDescent="0.3">
      <c r="A43" s="1"/>
      <c r="B43" s="131"/>
      <c r="C43" s="131" t="s">
        <v>156</v>
      </c>
      <c r="D43" s="112" t="s">
        <v>87</v>
      </c>
      <c r="E43" s="112" t="s">
        <v>38</v>
      </c>
      <c r="F43" s="112"/>
      <c r="G43" s="112" t="s">
        <v>39</v>
      </c>
      <c r="H43" s="112" t="s">
        <v>40</v>
      </c>
      <c r="I43" s="112" t="s">
        <v>41</v>
      </c>
      <c r="J43" s="1"/>
      <c r="K43" s="201"/>
      <c r="L43" s="202">
        <f>K43*3/10</f>
        <v>0</v>
      </c>
      <c r="M43" s="1"/>
      <c r="N43" s="1"/>
      <c r="O43" s="1"/>
      <c r="P43" s="1"/>
      <c r="Q43" s="1"/>
    </row>
    <row r="44" spans="1:17" ht="40.5" customHeight="1" thickBot="1" x14ac:dyDescent="0.3">
      <c r="A44" s="1"/>
      <c r="B44" s="131"/>
      <c r="C44" s="131"/>
      <c r="D44" s="112"/>
      <c r="E44" s="112"/>
      <c r="F44" s="112"/>
      <c r="G44" s="112"/>
      <c r="H44" s="112"/>
      <c r="I44" s="112"/>
      <c r="J44" s="1"/>
      <c r="K44" s="213"/>
      <c r="L44" s="214"/>
      <c r="M44" s="1"/>
      <c r="N44" s="1"/>
      <c r="O44" s="1"/>
      <c r="P44" s="1"/>
      <c r="Q44" s="1"/>
    </row>
    <row r="45" spans="1:17" ht="38.25" customHeight="1" thickTop="1" thickBot="1" x14ac:dyDescent="0.3">
      <c r="A45" s="1"/>
      <c r="B45" s="131" t="s">
        <v>92</v>
      </c>
      <c r="C45" s="131" t="s">
        <v>93</v>
      </c>
      <c r="D45" s="112" t="s">
        <v>42</v>
      </c>
      <c r="E45" s="112" t="s">
        <v>43</v>
      </c>
      <c r="F45" s="112"/>
      <c r="G45" s="112" t="s">
        <v>44</v>
      </c>
      <c r="H45" s="112" t="s">
        <v>45</v>
      </c>
      <c r="I45" s="112" t="s">
        <v>46</v>
      </c>
      <c r="J45" s="1"/>
      <c r="K45" s="211"/>
      <c r="L45" s="212">
        <f>K45*1.5/10</f>
        <v>0</v>
      </c>
      <c r="M45" s="1"/>
      <c r="N45" s="1"/>
      <c r="O45" s="1"/>
      <c r="P45" s="1"/>
      <c r="Q45" s="1"/>
    </row>
    <row r="46" spans="1:17" ht="63.75" customHeight="1" thickBot="1" x14ac:dyDescent="0.3">
      <c r="A46" s="1"/>
      <c r="B46" s="131"/>
      <c r="C46" s="131"/>
      <c r="D46" s="112"/>
      <c r="E46" s="112"/>
      <c r="F46" s="112"/>
      <c r="G46" s="112"/>
      <c r="H46" s="112"/>
      <c r="I46" s="112"/>
      <c r="J46" s="1"/>
      <c r="K46" s="201"/>
      <c r="L46" s="202"/>
      <c r="M46" s="1"/>
      <c r="N46" s="1"/>
      <c r="O46" s="1"/>
      <c r="P46" s="1"/>
      <c r="Q46" s="1"/>
    </row>
    <row r="47" spans="1:17" ht="90.75" customHeight="1" thickBot="1" x14ac:dyDescent="0.3">
      <c r="A47" s="1"/>
      <c r="B47" s="131"/>
      <c r="C47" s="131" t="s">
        <v>94</v>
      </c>
      <c r="D47" s="112" t="s">
        <v>47</v>
      </c>
      <c r="E47" s="112" t="s">
        <v>48</v>
      </c>
      <c r="F47" s="112"/>
      <c r="G47" s="112" t="s">
        <v>49</v>
      </c>
      <c r="H47" s="112" t="s">
        <v>50</v>
      </c>
      <c r="I47" s="112" t="s">
        <v>51</v>
      </c>
      <c r="J47" s="1"/>
      <c r="K47" s="201"/>
      <c r="L47" s="202">
        <f>K47*1.5/10</f>
        <v>0</v>
      </c>
      <c r="M47" s="1"/>
      <c r="N47" s="1"/>
      <c r="O47" s="1"/>
      <c r="P47" s="1"/>
      <c r="Q47" s="1"/>
    </row>
    <row r="48" spans="1:17" ht="87.75" customHeight="1" thickBot="1" x14ac:dyDescent="0.3">
      <c r="A48" s="1"/>
      <c r="B48" s="131"/>
      <c r="C48" s="131"/>
      <c r="D48" s="112"/>
      <c r="E48" s="112"/>
      <c r="F48" s="112"/>
      <c r="G48" s="112"/>
      <c r="H48" s="112"/>
      <c r="I48" s="112"/>
      <c r="J48" s="1"/>
      <c r="K48" s="201"/>
      <c r="L48" s="202"/>
      <c r="M48" s="1"/>
      <c r="N48" s="1"/>
      <c r="O48" s="1"/>
      <c r="P48" s="1"/>
      <c r="Q48" s="1"/>
    </row>
    <row r="49" spans="1:20" ht="114.75" customHeight="1" thickBot="1" x14ac:dyDescent="0.3">
      <c r="A49" s="1"/>
      <c r="B49" s="131"/>
      <c r="C49" s="131" t="s">
        <v>95</v>
      </c>
      <c r="D49" s="112" t="s">
        <v>52</v>
      </c>
      <c r="E49" s="112" t="s">
        <v>53</v>
      </c>
      <c r="F49" s="112"/>
      <c r="G49" s="112" t="s">
        <v>54</v>
      </c>
      <c r="H49" s="112" t="s">
        <v>55</v>
      </c>
      <c r="I49" s="112" t="s">
        <v>56</v>
      </c>
      <c r="J49" s="1"/>
      <c r="K49" s="201"/>
      <c r="L49" s="202">
        <f>K49*1.5/10</f>
        <v>0</v>
      </c>
      <c r="M49" s="1"/>
      <c r="N49" s="1"/>
      <c r="O49" s="1"/>
      <c r="P49" s="1"/>
      <c r="Q49" s="1"/>
    </row>
    <row r="50" spans="1:20" ht="62.25" customHeight="1" thickBot="1" x14ac:dyDescent="0.3">
      <c r="A50" s="1"/>
      <c r="B50" s="131"/>
      <c r="C50" s="131"/>
      <c r="D50" s="112"/>
      <c r="E50" s="112"/>
      <c r="F50" s="112"/>
      <c r="G50" s="112"/>
      <c r="H50" s="112"/>
      <c r="I50" s="112"/>
      <c r="J50" s="1"/>
      <c r="K50" s="201"/>
      <c r="L50" s="202"/>
      <c r="M50" s="1"/>
      <c r="N50" s="1"/>
      <c r="O50" s="1"/>
      <c r="P50" s="1"/>
      <c r="Q50" s="1"/>
    </row>
    <row r="51" spans="1:20" ht="165.75" customHeight="1" thickBot="1" x14ac:dyDescent="0.3">
      <c r="A51" s="1"/>
      <c r="B51" s="131"/>
      <c r="C51" s="82" t="s">
        <v>167</v>
      </c>
      <c r="D51" s="86" t="s">
        <v>168</v>
      </c>
      <c r="E51" s="112" t="s">
        <v>169</v>
      </c>
      <c r="F51" s="112"/>
      <c r="G51" s="86" t="s">
        <v>57</v>
      </c>
      <c r="H51" s="86" t="s">
        <v>58</v>
      </c>
      <c r="I51" s="86" t="s">
        <v>59</v>
      </c>
      <c r="J51" s="1"/>
      <c r="K51" s="101"/>
      <c r="L51" s="88">
        <f>K51*4.5/10</f>
        <v>0</v>
      </c>
      <c r="M51" s="1"/>
      <c r="N51" s="1"/>
      <c r="O51" s="1"/>
      <c r="P51" s="1"/>
      <c r="Q51" s="1"/>
    </row>
    <row r="52" spans="1:20" ht="23.25" customHeight="1" thickTop="1" x14ac:dyDescent="0.25">
      <c r="A52" s="1"/>
      <c r="B52" s="32"/>
      <c r="C52" s="89"/>
      <c r="D52" s="32"/>
      <c r="E52" s="32"/>
      <c r="F52" s="32"/>
      <c r="G52" s="32"/>
      <c r="H52" s="32"/>
      <c r="I52" s="32"/>
      <c r="J52" s="1"/>
      <c r="K52" s="90">
        <f>(K33+K37+K38+K41+K42+K43+K49+KK5148+K47+K45+K51)/10</f>
        <v>0</v>
      </c>
      <c r="L52" s="91">
        <f>(SUM(L33:L51)/10)*2</f>
        <v>0</v>
      </c>
      <c r="M52" s="1"/>
      <c r="N52" s="1"/>
      <c r="O52" s="1"/>
      <c r="P52" s="1"/>
      <c r="Q52" s="1"/>
    </row>
    <row r="53" spans="1:20" ht="21" customHeight="1" x14ac:dyDescent="0.25">
      <c r="A53" s="1"/>
      <c r="B53" s="32"/>
      <c r="C53" s="89"/>
      <c r="D53" s="32"/>
      <c r="E53" s="32"/>
      <c r="F53" s="32"/>
      <c r="G53" s="32"/>
      <c r="H53" s="32"/>
      <c r="I53" s="32"/>
      <c r="J53" s="1"/>
      <c r="K53" s="92"/>
      <c r="L53" s="93"/>
      <c r="M53" s="1"/>
      <c r="N53" s="1"/>
      <c r="O53" s="1"/>
      <c r="P53" s="1"/>
      <c r="Q53" s="1"/>
    </row>
    <row r="54" spans="1:20" ht="21" customHeight="1" x14ac:dyDescent="0.25">
      <c r="A54" s="1"/>
      <c r="B54" s="32"/>
      <c r="C54" s="89"/>
      <c r="D54" s="32"/>
      <c r="E54" s="32"/>
      <c r="F54" s="32"/>
      <c r="G54" s="32"/>
      <c r="H54" s="32"/>
      <c r="I54" s="32"/>
      <c r="J54" s="1"/>
      <c r="K54" s="92"/>
      <c r="L54" s="93"/>
      <c r="M54" s="1"/>
      <c r="N54" s="1"/>
      <c r="O54" s="1"/>
      <c r="P54" s="1"/>
      <c r="Q54" s="1"/>
    </row>
    <row r="55" spans="1:20" ht="18.75" customHeight="1" x14ac:dyDescent="0.25">
      <c r="A55" s="1"/>
      <c r="B55" s="115" t="s">
        <v>136</v>
      </c>
      <c r="C55" s="115"/>
      <c r="D55" s="115"/>
      <c r="E55" s="115"/>
      <c r="F55" s="115"/>
      <c r="G55" s="115"/>
      <c r="H55" s="115"/>
      <c r="I55" s="115"/>
      <c r="J55" s="1"/>
      <c r="K55" s="1"/>
      <c r="L55" s="1"/>
      <c r="M55" s="1"/>
      <c r="N55" s="1"/>
      <c r="O55" s="1"/>
      <c r="P55" s="1"/>
      <c r="Q55" s="1"/>
    </row>
    <row r="56" spans="1:20" ht="15.75" customHeight="1" thickBot="1" x14ac:dyDescent="0.3">
      <c r="A56" s="1"/>
      <c r="B56" s="217" t="s">
        <v>4</v>
      </c>
      <c r="C56" s="217" t="s">
        <v>3</v>
      </c>
      <c r="D56" s="218" t="s">
        <v>8</v>
      </c>
      <c r="E56" s="219"/>
      <c r="F56" s="219"/>
      <c r="G56" s="219"/>
      <c r="H56" s="219"/>
      <c r="I56" s="220"/>
      <c r="J56" s="1"/>
      <c r="K56" s="1"/>
      <c r="L56" s="1"/>
      <c r="M56" s="1"/>
      <c r="N56" s="1"/>
      <c r="O56" s="1"/>
      <c r="P56" s="1"/>
      <c r="Q56" s="1"/>
    </row>
    <row r="57" spans="1:20" ht="15.75" customHeight="1" thickBot="1" x14ac:dyDescent="0.3">
      <c r="A57" s="1"/>
      <c r="B57" s="217"/>
      <c r="C57" s="217"/>
      <c r="D57" s="221" t="s">
        <v>9</v>
      </c>
      <c r="E57" s="222"/>
      <c r="F57" s="223" t="s">
        <v>10</v>
      </c>
      <c r="G57" s="224"/>
      <c r="H57" s="225" t="s">
        <v>11</v>
      </c>
      <c r="I57" s="226"/>
      <c r="J57" s="1"/>
      <c r="K57" s="209" t="s">
        <v>100</v>
      </c>
      <c r="L57" s="210"/>
      <c r="M57" s="1"/>
      <c r="N57" s="1"/>
      <c r="O57" s="1"/>
      <c r="P57" s="1"/>
      <c r="Q57" s="1"/>
    </row>
    <row r="58" spans="1:20" ht="34.5" customHeight="1" thickBot="1" x14ac:dyDescent="0.3">
      <c r="A58" s="1"/>
      <c r="B58" s="217"/>
      <c r="C58" s="217"/>
      <c r="D58" s="105" t="s">
        <v>158</v>
      </c>
      <c r="E58" s="105" t="s">
        <v>159</v>
      </c>
      <c r="F58" s="126" t="s">
        <v>160</v>
      </c>
      <c r="G58" s="127"/>
      <c r="H58" s="106" t="s">
        <v>161</v>
      </c>
      <c r="I58" s="106" t="s">
        <v>162</v>
      </c>
      <c r="J58" s="1"/>
      <c r="K58" s="94" t="s">
        <v>98</v>
      </c>
      <c r="L58" s="85" t="s">
        <v>60</v>
      </c>
      <c r="M58" s="1"/>
      <c r="N58" s="1"/>
      <c r="O58" s="1"/>
      <c r="P58" s="1"/>
      <c r="Q58" s="1"/>
    </row>
    <row r="59" spans="1:20" ht="96.75" customHeight="1" thickBot="1" x14ac:dyDescent="0.3">
      <c r="A59" s="1"/>
      <c r="B59" s="73" t="s">
        <v>101</v>
      </c>
      <c r="C59" s="73" t="s">
        <v>102</v>
      </c>
      <c r="D59" s="74" t="s">
        <v>103</v>
      </c>
      <c r="E59" s="74" t="s">
        <v>104</v>
      </c>
      <c r="F59" s="215" t="s">
        <v>105</v>
      </c>
      <c r="G59" s="215"/>
      <c r="H59" s="74" t="s">
        <v>106</v>
      </c>
      <c r="I59" s="74" t="s">
        <v>107</v>
      </c>
      <c r="J59" s="1"/>
      <c r="K59" s="99">
        <v>5</v>
      </c>
      <c r="L59" s="87">
        <f>K59*7/10</f>
        <v>3.5</v>
      </c>
      <c r="M59" s="1"/>
      <c r="N59" s="1"/>
      <c r="O59" s="1"/>
      <c r="P59" s="1"/>
      <c r="Q59" s="1"/>
    </row>
    <row r="60" spans="1:20" ht="108" customHeight="1" thickBot="1" x14ac:dyDescent="0.3">
      <c r="A60" s="1"/>
      <c r="B60" s="73" t="s">
        <v>108</v>
      </c>
      <c r="C60" s="73" t="s">
        <v>109</v>
      </c>
      <c r="D60" s="74" t="s">
        <v>110</v>
      </c>
      <c r="E60" s="74" t="s">
        <v>111</v>
      </c>
      <c r="F60" s="215" t="s">
        <v>112</v>
      </c>
      <c r="G60" s="215"/>
      <c r="H60" s="74" t="s">
        <v>113</v>
      </c>
      <c r="I60" s="74" t="s">
        <v>114</v>
      </c>
      <c r="J60" s="1"/>
      <c r="K60" s="99">
        <v>5</v>
      </c>
      <c r="L60" s="87">
        <f>K60*7/10</f>
        <v>3.5</v>
      </c>
      <c r="M60" s="1"/>
      <c r="N60" s="1"/>
      <c r="O60" s="1"/>
      <c r="P60" s="1"/>
      <c r="Q60" s="1"/>
    </row>
    <row r="61" spans="1:20" ht="156.75" customHeight="1" thickBot="1" x14ac:dyDescent="0.3">
      <c r="A61" s="1"/>
      <c r="B61" s="73" t="s">
        <v>115</v>
      </c>
      <c r="C61" s="73" t="s">
        <v>116</v>
      </c>
      <c r="D61" s="74" t="s">
        <v>117</v>
      </c>
      <c r="E61" s="74" t="s">
        <v>118</v>
      </c>
      <c r="F61" s="215" t="s">
        <v>137</v>
      </c>
      <c r="G61" s="215"/>
      <c r="H61" s="74" t="s">
        <v>138</v>
      </c>
      <c r="I61" s="74" t="s">
        <v>119</v>
      </c>
      <c r="J61" s="1"/>
      <c r="K61" s="101">
        <v>5</v>
      </c>
      <c r="L61" s="87">
        <f>K61*6/10</f>
        <v>3</v>
      </c>
      <c r="M61" s="1"/>
      <c r="N61" s="1"/>
      <c r="O61" s="1"/>
      <c r="P61" s="1"/>
      <c r="Q61" s="1"/>
    </row>
    <row r="62" spans="1:20" ht="31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90">
        <f>(K59+K60+K61)/3</f>
        <v>5</v>
      </c>
      <c r="L62" s="95">
        <f>(SUM(L59:L61))/10*2</f>
        <v>2</v>
      </c>
      <c r="M62" s="1"/>
      <c r="N62" s="1"/>
      <c r="O62" s="1"/>
      <c r="P62" s="1"/>
      <c r="Q62" s="1"/>
    </row>
    <row r="63" spans="1:20" ht="15.75" x14ac:dyDescent="0.25">
      <c r="A63" s="1"/>
      <c r="B63" s="1" t="s">
        <v>164</v>
      </c>
      <c r="C63" s="1"/>
      <c r="D63" s="1"/>
      <c r="E63" s="1"/>
      <c r="F63" s="1"/>
      <c r="G63" s="1"/>
      <c r="H63" s="1"/>
      <c r="I63" s="1"/>
      <c r="J63" s="1"/>
      <c r="K63" s="43"/>
      <c r="L63" s="44"/>
      <c r="M63" s="1"/>
      <c r="N63" s="1"/>
      <c r="O63" s="1"/>
      <c r="P63" s="1"/>
      <c r="Q63" s="1"/>
      <c r="R63" s="1"/>
      <c r="S63" s="1"/>
      <c r="T63" s="1"/>
    </row>
    <row r="64" spans="1:20" ht="15.75" x14ac:dyDescent="0.25">
      <c r="A64" s="1"/>
      <c r="B64" s="173"/>
      <c r="C64" s="173"/>
      <c r="D64" s="173"/>
      <c r="E64" s="173"/>
      <c r="F64" s="173"/>
      <c r="G64" s="173"/>
      <c r="H64" s="173"/>
      <c r="I64" s="173"/>
      <c r="J64" s="173"/>
      <c r="K64" s="43"/>
      <c r="L64" s="44"/>
      <c r="M64" s="1"/>
      <c r="N64" s="1"/>
      <c r="O64" s="1"/>
      <c r="P64" s="1"/>
      <c r="Q64" s="1"/>
      <c r="R64" s="1"/>
      <c r="S64" s="1"/>
      <c r="T64" s="1"/>
    </row>
    <row r="65" spans="1:20" ht="15.75" x14ac:dyDescent="0.25">
      <c r="A65" s="1"/>
      <c r="B65" s="173"/>
      <c r="C65" s="173"/>
      <c r="D65" s="173"/>
      <c r="E65" s="173"/>
      <c r="F65" s="173"/>
      <c r="G65" s="173"/>
      <c r="H65" s="173"/>
      <c r="I65" s="173"/>
      <c r="J65" s="173"/>
      <c r="K65" s="43"/>
      <c r="L65" s="44"/>
      <c r="M65" s="1"/>
      <c r="N65" s="1"/>
      <c r="O65" s="1"/>
      <c r="P65" s="1"/>
      <c r="Q65" s="1"/>
      <c r="R65" s="1"/>
      <c r="S65" s="1"/>
      <c r="T65" s="1"/>
    </row>
    <row r="66" spans="1:20" ht="15.75" x14ac:dyDescent="0.25">
      <c r="A66" s="1"/>
      <c r="B66" s="173"/>
      <c r="C66" s="173"/>
      <c r="D66" s="173"/>
      <c r="E66" s="173"/>
      <c r="F66" s="173"/>
      <c r="G66" s="173"/>
      <c r="H66" s="173"/>
      <c r="I66" s="173"/>
      <c r="J66" s="173"/>
      <c r="K66" s="43"/>
      <c r="L66" s="44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96"/>
      <c r="L67" s="93"/>
      <c r="M67" s="1"/>
      <c r="N67" s="1"/>
      <c r="O67" s="1"/>
      <c r="P67" s="1"/>
      <c r="Q67" s="1"/>
    </row>
    <row r="68" spans="1:20" ht="15.75" thickBot="1" x14ac:dyDescent="0.3">
      <c r="A68" s="1"/>
      <c r="B68" s="97" t="s">
        <v>120</v>
      </c>
      <c r="C68" s="1"/>
      <c r="D68" s="1"/>
      <c r="E68" s="1"/>
      <c r="F68" s="1"/>
      <c r="G68" s="1"/>
      <c r="H68" s="1"/>
      <c r="I68" s="1"/>
      <c r="J68" s="1"/>
      <c r="K68" s="1"/>
      <c r="L68" s="216"/>
      <c r="M68" s="216"/>
      <c r="N68" s="1"/>
      <c r="O68" s="1"/>
      <c r="P68" s="1"/>
      <c r="Q68" s="1"/>
    </row>
    <row r="69" spans="1:20" ht="38.25" customHeight="1" thickBot="1" x14ac:dyDescent="0.3">
      <c r="A69" s="1"/>
      <c r="B69" s="229" t="s">
        <v>121</v>
      </c>
      <c r="C69" s="229"/>
      <c r="D69" s="230" t="s">
        <v>123</v>
      </c>
      <c r="E69" s="23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20" ht="15.75" thickBot="1" x14ac:dyDescent="0.3">
      <c r="A70" s="1"/>
      <c r="B70" s="229" t="s">
        <v>122</v>
      </c>
      <c r="C70" s="229"/>
      <c r="D70" s="232"/>
      <c r="E70" s="23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20" ht="66" customHeight="1" thickBot="1" x14ac:dyDescent="0.3">
      <c r="A71" s="1"/>
      <c r="B71" s="227" t="s">
        <v>124</v>
      </c>
      <c r="C71" s="227"/>
      <c r="D71" s="227" t="s">
        <v>128</v>
      </c>
      <c r="E71" s="22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20" ht="63" customHeight="1" thickBot="1" x14ac:dyDescent="0.3">
      <c r="A72" s="1"/>
      <c r="B72" s="227" t="s">
        <v>125</v>
      </c>
      <c r="C72" s="227"/>
      <c r="D72" s="227" t="s">
        <v>129</v>
      </c>
      <c r="E72" s="22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20" ht="81" customHeight="1" thickBot="1" x14ac:dyDescent="0.3">
      <c r="A73" s="1"/>
      <c r="B73" s="227" t="s">
        <v>126</v>
      </c>
      <c r="C73" s="227"/>
      <c r="D73" s="227" t="s">
        <v>130</v>
      </c>
      <c r="E73" s="22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20" ht="51" customHeight="1" thickBot="1" x14ac:dyDescent="0.3">
      <c r="A74" s="1"/>
      <c r="B74" s="227" t="s">
        <v>127</v>
      </c>
      <c r="C74" s="227"/>
      <c r="D74" s="227" t="s">
        <v>131</v>
      </c>
      <c r="E74" s="22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</sheetData>
  <mergeCells count="112">
    <mergeCell ref="B73:C73"/>
    <mergeCell ref="D73:E73"/>
    <mergeCell ref="B74:C74"/>
    <mergeCell ref="D74:E74"/>
    <mergeCell ref="B28:D28"/>
    <mergeCell ref="B69:C69"/>
    <mergeCell ref="B70:C70"/>
    <mergeCell ref="B71:C71"/>
    <mergeCell ref="D71:E71"/>
    <mergeCell ref="B72:C72"/>
    <mergeCell ref="D72:E72"/>
    <mergeCell ref="D69:E70"/>
    <mergeCell ref="B38:B44"/>
    <mergeCell ref="C38:C40"/>
    <mergeCell ref="D38:D40"/>
    <mergeCell ref="E38:F40"/>
    <mergeCell ref="B33:B37"/>
    <mergeCell ref="C33:C36"/>
    <mergeCell ref="D33:D36"/>
    <mergeCell ref="E33:F36"/>
    <mergeCell ref="B64:J66"/>
    <mergeCell ref="G38:G40"/>
    <mergeCell ref="H38:H40"/>
    <mergeCell ref="I38:I40"/>
    <mergeCell ref="K57:L57"/>
    <mergeCell ref="F58:G58"/>
    <mergeCell ref="F59:G59"/>
    <mergeCell ref="F60:G60"/>
    <mergeCell ref="F61:G61"/>
    <mergeCell ref="L68:M68"/>
    <mergeCell ref="E51:F51"/>
    <mergeCell ref="B55:I55"/>
    <mergeCell ref="B56:B58"/>
    <mergeCell ref="C56:C58"/>
    <mergeCell ref="D56:I56"/>
    <mergeCell ref="D57:E57"/>
    <mergeCell ref="F57:G57"/>
    <mergeCell ref="H57:I57"/>
    <mergeCell ref="B45:B51"/>
    <mergeCell ref="C45:C46"/>
    <mergeCell ref="D45:D46"/>
    <mergeCell ref="E45:F46"/>
    <mergeCell ref="G45:G46"/>
    <mergeCell ref="H45:H46"/>
    <mergeCell ref="I45:I46"/>
    <mergeCell ref="K45:K46"/>
    <mergeCell ref="L45:L46"/>
    <mergeCell ref="K47:K48"/>
    <mergeCell ref="L47:L48"/>
    <mergeCell ref="C49:C50"/>
    <mergeCell ref="D49:D50"/>
    <mergeCell ref="E49:F50"/>
    <mergeCell ref="G49:G50"/>
    <mergeCell ref="H49:H50"/>
    <mergeCell ref="I49:I50"/>
    <mergeCell ref="K49:K50"/>
    <mergeCell ref="L49:L50"/>
    <mergeCell ref="C47:C48"/>
    <mergeCell ref="D47:D48"/>
    <mergeCell ref="E47:F48"/>
    <mergeCell ref="G47:G48"/>
    <mergeCell ref="H47:H48"/>
    <mergeCell ref="I47:I48"/>
    <mergeCell ref="K38:K40"/>
    <mergeCell ref="L38:L40"/>
    <mergeCell ref="E41:F41"/>
    <mergeCell ref="E42:F42"/>
    <mergeCell ref="C43:C44"/>
    <mergeCell ref="D43:D44"/>
    <mergeCell ref="E43:F44"/>
    <mergeCell ref="G43:G44"/>
    <mergeCell ref="H43:H44"/>
    <mergeCell ref="I43:I44"/>
    <mergeCell ref="K43:K44"/>
    <mergeCell ref="L43:L44"/>
    <mergeCell ref="G33:G36"/>
    <mergeCell ref="H33:H36"/>
    <mergeCell ref="I33:I36"/>
    <mergeCell ref="K33:K36"/>
    <mergeCell ref="L33:L36"/>
    <mergeCell ref="E37:F37"/>
    <mergeCell ref="D23:J23"/>
    <mergeCell ref="K23:L23"/>
    <mergeCell ref="M23:N23"/>
    <mergeCell ref="B29:I29"/>
    <mergeCell ref="B30:B32"/>
    <mergeCell ref="C30:C32"/>
    <mergeCell ref="D30:I30"/>
    <mergeCell ref="D31:F31"/>
    <mergeCell ref="H31:I31"/>
    <mergeCell ref="K31:L31"/>
    <mergeCell ref="E32:F32"/>
    <mergeCell ref="D24:J24"/>
    <mergeCell ref="K24:L24"/>
    <mergeCell ref="M24:N24"/>
    <mergeCell ref="N4:N5"/>
    <mergeCell ref="D6:E6"/>
    <mergeCell ref="K6:M6"/>
    <mergeCell ref="C1:G1"/>
    <mergeCell ref="C2:I3"/>
    <mergeCell ref="E14:F14"/>
    <mergeCell ref="E15:F15"/>
    <mergeCell ref="E18:F18"/>
    <mergeCell ref="D22:J22"/>
    <mergeCell ref="K22:L22"/>
    <mergeCell ref="M22:N22"/>
    <mergeCell ref="E8:F8"/>
    <mergeCell ref="A9:N9"/>
    <mergeCell ref="E11:F11"/>
    <mergeCell ref="E12:F12"/>
    <mergeCell ref="G12:I12"/>
    <mergeCell ref="E13:F13"/>
  </mergeCells>
  <conditionalFormatting sqref="K21:L21">
    <cfRule type="duplicateValues" dxfId="8" priority="8"/>
    <cfRule type="duplicateValues" dxfId="7" priority="9"/>
  </conditionalFormatting>
  <conditionalFormatting sqref="K22:L22">
    <cfRule type="cellIs" dxfId="6" priority="6" operator="equal">
      <formula>"EZ"</formula>
    </cfRule>
    <cfRule type="cellIs" dxfId="5" priority="7" operator="equal">
      <formula>"BAI"</formula>
    </cfRule>
  </conditionalFormatting>
  <conditionalFormatting sqref="K23:L23">
    <cfRule type="cellIs" dxfId="4" priority="4" operator="equal">
      <formula>"EZ"</formula>
    </cfRule>
    <cfRule type="cellIs" dxfId="3" priority="5" operator="equal">
      <formula>"BAI"</formula>
    </cfRule>
  </conditionalFormatting>
  <conditionalFormatting sqref="K24:L24">
    <cfRule type="cellIs" dxfId="2" priority="1" operator="equal">
      <formula>"EZ"</formula>
    </cfRule>
    <cfRule type="cellIs" dxfId="1" priority="2" operator="equal">
      <formula>"BAI"</formula>
    </cfRule>
  </conditionalFormatting>
  <conditionalFormatting sqref="M4:N4">
    <cfRule type="cellIs" dxfId="0" priority="3" operator="equal">
      <formula>"ETIKA BETE"</formula>
    </cfRule>
  </conditionalFormatting>
  <dataValidations count="2">
    <dataValidation type="decimal" operator="lessThanOrEqual" allowBlank="1" showInputMessage="1" showErrorMessage="1" error="10 edo txikiagoa" sqref="M22:M24" xr:uid="{00000000-0002-0000-0200-000000000000}">
      <formula1>10</formula1>
    </dataValidation>
    <dataValidation type="list" operator="lessThanOrEqual" allowBlank="1" showInputMessage="1" showErrorMessage="1" error="10 edo txikiagoa" sqref="K22:L24" xr:uid="{00000000-0002-0000-0200-000001000000}">
      <formula1>$K$21:$L$21</formula1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Ikerketa EUS</vt:lpstr>
      <vt:lpstr>Esku-hartze, berrikuntza EUS</vt:lpstr>
      <vt:lpstr>'Ikerketa EUS'!_Hlk151443705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Nahia IDOIAGA</dc:creator>
  <cp:lastModifiedBy>NAHIA IDOIAGA MONDRAGON</cp:lastModifiedBy>
  <cp:lastPrinted>2024-05-03T08:56:31Z</cp:lastPrinted>
  <dcterms:created xsi:type="dcterms:W3CDTF">2023-11-29T06:23:08Z</dcterms:created>
  <dcterms:modified xsi:type="dcterms:W3CDTF">2025-08-01T13:50:02Z</dcterms:modified>
</cp:coreProperties>
</file>