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zvause\AppData\Local\Microsoft\Windows\INetCache\Content.Outlook\5XGG3RII\"/>
    </mc:Choice>
  </mc:AlternateContent>
  <bookViews>
    <workbookView xWindow="0" yWindow="0" windowWidth="24000" windowHeight="9600"/>
  </bookViews>
  <sheets>
    <sheet name="Hoja1" sheetId="1" r:id="rId1"/>
    <sheet name="Hoja2" sheetId="2" r:id="rId2"/>
  </sheets>
  <definedNames>
    <definedName name="_xlnm._FilterDatabase" localSheetId="0" hidden="1">Hoja1!$A$1:$N$56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K67" i="1"/>
  <c r="K89" i="1"/>
  <c r="K88" i="1"/>
  <c r="K87" i="1"/>
  <c r="I45" i="1"/>
  <c r="K93" i="1"/>
  <c r="K58" i="1"/>
  <c r="K59" i="1"/>
  <c r="K60" i="1"/>
  <c r="K61" i="1"/>
  <c r="K62" i="1"/>
  <c r="K63" i="1"/>
  <c r="K64" i="1"/>
  <c r="K65" i="1"/>
  <c r="K57" i="1"/>
  <c r="K47" i="1"/>
  <c r="K49" i="1"/>
  <c r="K50" i="1"/>
  <c r="K51" i="1"/>
  <c r="K46" i="1"/>
  <c r="K45" i="1"/>
  <c r="K20" i="1"/>
  <c r="K21" i="1"/>
  <c r="K22" i="1"/>
  <c r="K12" i="1"/>
  <c r="K13" i="1"/>
  <c r="K8" i="1"/>
  <c r="K9" i="1"/>
  <c r="K10" i="1"/>
  <c r="K11" i="1"/>
  <c r="K7" i="1"/>
  <c r="I44" i="1"/>
  <c r="K44" i="1" s="1"/>
  <c r="F92" i="1"/>
  <c r="K92" i="1" s="1"/>
  <c r="K90" i="1"/>
  <c r="K80" i="1"/>
  <c r="K69" i="1"/>
  <c r="K70" i="1"/>
  <c r="K71" i="1"/>
  <c r="K72" i="1"/>
  <c r="K73" i="1"/>
  <c r="K74" i="1"/>
  <c r="K75" i="1"/>
  <c r="K76" i="1"/>
  <c r="K77" i="1"/>
  <c r="K79" i="1"/>
  <c r="K81" i="1"/>
  <c r="K82" i="1"/>
  <c r="K83" i="1"/>
  <c r="K84" i="1"/>
  <c r="K85" i="1"/>
  <c r="K86" i="1"/>
  <c r="E69" i="1"/>
  <c r="K68" i="1"/>
  <c r="E68" i="1"/>
  <c r="E73" i="1"/>
  <c r="E72" i="1"/>
  <c r="K56" i="1" l="1"/>
  <c r="K55" i="1"/>
  <c r="K54" i="1"/>
  <c r="K53" i="1"/>
  <c r="K52" i="1"/>
</calcChain>
</file>

<file path=xl/sharedStrings.xml><?xml version="1.0" encoding="utf-8"?>
<sst xmlns="http://schemas.openxmlformats.org/spreadsheetml/2006/main" count="518" uniqueCount="196">
  <si>
    <t xml:space="preserve">Xedea/deskribapen laburra Objeto/breve descripción  </t>
  </si>
  <si>
    <t xml:space="preserve">Kontratu mota               Tipo contrato </t>
  </si>
  <si>
    <t xml:space="preserve">CPV kode nagusia          Código CPV principal </t>
  </si>
  <si>
    <t>Duración del contrato original (meses)</t>
  </si>
  <si>
    <t>Aurrekontua (Bezik gabe)   Presupuesto (sin IVA)</t>
  </si>
  <si>
    <t>Número de prórrogas</t>
  </si>
  <si>
    <t>Duración de cada prórroga (meses)</t>
  </si>
  <si>
    <t>Luzapenak: Aurrekontua (Bezik gabe)   Prórrogas: presupuesto (sin IVA)</t>
  </si>
  <si>
    <t>Aldaketaren ehunekoa  Porcentaje de modificación</t>
  </si>
  <si>
    <t xml:space="preserve">Kontratuaren balio zenbatetsia (€ - BEZik gabe)                            Valor estimado del contrato (IVA no incl.) </t>
  </si>
  <si>
    <t>Egikaritze tokia
Lugar de ejecución</t>
  </si>
  <si>
    <t xml:space="preserve">Lizitazio-iragarkia bidaltzeko aurreikusten den data                               Fecha estimada envío anuncio de licitación </t>
  </si>
  <si>
    <t xml:space="preserve">Kontratazio Publikoko Akordioa  Acuerdo Contratación Pública </t>
  </si>
  <si>
    <t xml:space="preserve">Servicio de ejecución de los programas físico-deportivos del Campus de Álava de la UPV/EHU </t>
  </si>
  <si>
    <t>Servicios</t>
  </si>
  <si>
    <t xml:space="preserve">92600000-7 </t>
  </si>
  <si>
    <t>ES211</t>
  </si>
  <si>
    <t>No</t>
  </si>
  <si>
    <t>Concesión de servicios de la cafetería de la Facultad  de Farmacia del Campus de Araba</t>
  </si>
  <si>
    <t>Concesión</t>
  </si>
  <si>
    <t xml:space="preserve">55330000-2 </t>
  </si>
  <si>
    <t>-</t>
  </si>
  <si>
    <t xml:space="preserve">Gestión del servicio de comedor y cafetería en el edificio denominado “El Pabellón” del Campus de Álava. </t>
  </si>
  <si>
    <t xml:space="preserve">55510000-8 
55512000-2 </t>
  </si>
  <si>
    <t>Servicio de mantenimiento de jardines</t>
  </si>
  <si>
    <t xml:space="preserve">77311000-3 </t>
  </si>
  <si>
    <t>Servicio de mantenimiento PCI</t>
  </si>
  <si>
    <t xml:space="preserve">50413200-5 </t>
  </si>
  <si>
    <t xml:space="preserve">Acuerdo Marco equipamiento audiovisual </t>
  </si>
  <si>
    <t>Suministro</t>
  </si>
  <si>
    <t xml:space="preserve">32321200-1 </t>
  </si>
  <si>
    <t>Equipamiento  Mobility Lab</t>
  </si>
  <si>
    <t>38970000-5</t>
  </si>
  <si>
    <t>Obras de adecuación Mobility Lab (EIVG)</t>
  </si>
  <si>
    <t>Obras</t>
  </si>
  <si>
    <t>45453100-8</t>
  </si>
  <si>
    <t>Obras de adecuación cubiertas Deporte (PPMMI)</t>
  </si>
  <si>
    <t xml:space="preserve">45261000-4 </t>
  </si>
  <si>
    <t>Obras de adecuación Carpinterías exteriores Farmacia (PPMI)</t>
  </si>
  <si>
    <t xml:space="preserve">45421100-5 </t>
  </si>
  <si>
    <t>Obras de adecuación Carpinterías exteriores Letras (PPMI)</t>
  </si>
  <si>
    <t xml:space="preserve"> 45421100-5 </t>
  </si>
  <si>
    <t>Obras de adecuación Carpinterías exteriores EIVG(PPMI)</t>
  </si>
  <si>
    <t>Concesión de servicios cuyo objeto es la construcción y explotaciónde residencia universitaria en el Campus de Gipuzkoa</t>
  </si>
  <si>
    <t>45214400-4</t>
  </si>
  <si>
    <t>ES212</t>
  </si>
  <si>
    <t>Concesión de servicio de cafetería HEFAI-Psicología (Campus de Gipuzkoa)</t>
  </si>
  <si>
    <t>55330000-2</t>
  </si>
  <si>
    <t>Concesión del servicio de cafetería Economía y Empresa (Campus de Gipuzkoa)</t>
  </si>
  <si>
    <t>Concesión del servicio de reprografía en centros del Campus de Gipuzkoa (4 lotes)</t>
  </si>
  <si>
    <t>79520000-5</t>
  </si>
  <si>
    <t>Concesión del servicio de reprografía en la Facultad de Informática (Campus de Gipuzkoa)</t>
  </si>
  <si>
    <t xml:space="preserve">Inspección y mantenimiento de equipos de seguridad en altura de los edificios del Campus de Gipuzkoa </t>
  </si>
  <si>
    <t>50700000-2</t>
  </si>
  <si>
    <t>Construcción de una escalera de evacuación en el edificio torre de la F. de Derecho</t>
  </si>
  <si>
    <t>4 meses</t>
  </si>
  <si>
    <t>Proyecto técnico para la renovación de la cubierta del Centro Carlos Santamaría</t>
  </si>
  <si>
    <t>71000000-8</t>
  </si>
  <si>
    <t>2 meses</t>
  </si>
  <si>
    <t>Redacción y dirección de obra derribo plataformas campus Leioa</t>
  </si>
  <si>
    <t>71520000-9                           71540000-5</t>
  </si>
  <si>
    <t>ES213</t>
  </si>
  <si>
    <t>Servicio limpiezas cubiertas Campus de Bizkaia</t>
  </si>
  <si>
    <t>45452000-0</t>
  </si>
  <si>
    <t>Mantenimiento instalaciones térmicas Campus de Bizkaia</t>
  </si>
  <si>
    <t>50720000-8
50730000-1
50721000-5
90920000-2
72212421-6</t>
  </si>
  <si>
    <t xml:space="preserve">Tratamiento de la basura de Leioa </t>
  </si>
  <si>
    <t>90513000-6</t>
  </si>
  <si>
    <t xml:space="preserve">Mantenimiento de equipos compresores de aire de los centros docentes y de investigacion. </t>
  </si>
  <si>
    <t>42120000-6</t>
  </si>
  <si>
    <t>Renovacion cubierta edificio B de EIB I</t>
  </si>
  <si>
    <t>45261000-4</t>
  </si>
  <si>
    <t>Renovacion cubierta Elcano</t>
  </si>
  <si>
    <t>Renovacion fachada Biblioteca MABG Sarriko</t>
  </si>
  <si>
    <t>45262650-2</t>
  </si>
  <si>
    <t>Equipos de audiovisuales destinados a docencia</t>
  </si>
  <si>
    <t>32321200-1</t>
  </si>
  <si>
    <t>Mantenimiento de aparatos elevadores</t>
  </si>
  <si>
    <t>45313100-5</t>
  </si>
  <si>
    <t xml:space="preserve">Gestión de la librería Leioa </t>
  </si>
  <si>
    <t>30197000-6</t>
  </si>
  <si>
    <t>Redaccion de proyecto y direccion de obra para la renovacion de las fachadas de FCT</t>
  </si>
  <si>
    <t>Renovacion cubierta lucernarios Biblioteca Leioa</t>
  </si>
  <si>
    <t>Gestión y mantenimiento de las instalaciones deportivas del Campus de Bizkaia (Leioa-Erandio)</t>
  </si>
  <si>
    <t xml:space="preserve">45212290-5; 45261220-2; 45261900-3; 45262520-2; 50610000-4; 50700000-2; 50711000-2; </t>
  </si>
  <si>
    <t>Mantenimiento de sistemas de bombeo; grupo de bombeo de suministro de agua del campus de Leioa, Sistemas de bombeo de aguas pluviales y fecales de los edificios del campus de Bizkaia.</t>
  </si>
  <si>
    <t>Renovacion sistema distribucion District heating Leioa</t>
  </si>
  <si>
    <t>45331100-7</t>
  </si>
  <si>
    <t>Mantenimiento grupos electrogenos. Revisiones periodicas de los sistemas generadores de energia auxiliares de los edificios del campus de Bizkaia que dan cobertura en caso de corte de suministro electrico.</t>
  </si>
  <si>
    <t>50232110-4</t>
  </si>
  <si>
    <t>Servicio de recogida y transporte de los residuos solidos urbanos y el papel-cartón en el Campus de Bizkaia (área Leioa-Erandio)</t>
  </si>
  <si>
    <t>90511100-3; 90511400-6</t>
  </si>
  <si>
    <t>Obra Derribo plataformas Campus de Bizkaia (Leioa)</t>
  </si>
  <si>
    <t>45111100-9 </t>
  </si>
  <si>
    <t>Obra renovación fachadas FCT</t>
  </si>
  <si>
    <t xml:space="preserve">Acuerdo Marco mobiliario de aulas </t>
  </si>
  <si>
    <t>ES21</t>
  </si>
  <si>
    <t xml:space="preserve">Acuerdo Marco Mobiliario de oficina </t>
  </si>
  <si>
    <t>39120000-9
39130000-2
39113000-7
39515100-6
30194500-0</t>
  </si>
  <si>
    <t>Servicio de limpiezas</t>
  </si>
  <si>
    <t>90911200-8</t>
  </si>
  <si>
    <t>Servicios financieros</t>
  </si>
  <si>
    <t>66110000-4</t>
  </si>
  <si>
    <t>Suministro de vehículos eléctricos</t>
  </si>
  <si>
    <t>34130000-7</t>
  </si>
  <si>
    <t>Instalación de conectores en edificios para implementar un Sistema de Monitorización Cental Biz f1</t>
  </si>
  <si>
    <t>30232700-1</t>
  </si>
  <si>
    <t>Puesta en servicio y gestión de una red de puntos de recarga para vehículos electricos</t>
  </si>
  <si>
    <t>Construcción y puesta en marcha de 2 instalaciones fotovoltaicas (PV fase 2)</t>
  </si>
  <si>
    <t>45251100-2
09330000-1</t>
  </si>
  <si>
    <t>Instalación de equipos de medida del consumo energético y agua en los edificios del Campus de Bizkaia</t>
  </si>
  <si>
    <t>38551000-2</t>
  </si>
  <si>
    <t>Instalación de equipos de medida del consumo energético y agua en los edificios de los Campuses de Gipuzkoa y Araba</t>
  </si>
  <si>
    <t xml:space="preserve"> Acuerdo marco de material de imprenta</t>
  </si>
  <si>
    <t>79800000-2</t>
  </si>
  <si>
    <t xml:space="preserve"> Acuerdo marco de papel oficina</t>
  </si>
  <si>
    <t>30192700-8</t>
  </si>
  <si>
    <t>Acuerdo marco de útiles higiénicos</t>
  </si>
  <si>
    <t>33760000-5</t>
  </si>
  <si>
    <t>Servicio de valija</t>
  </si>
  <si>
    <t>64122000-7</t>
  </si>
  <si>
    <t>Servicio de mantenimiento de contenedores higiénicos</t>
  </si>
  <si>
    <t>34928480-6; 39531000-3</t>
  </si>
  <si>
    <t>Servicios de mensajería y paquetería para la UPV/EHU</t>
  </si>
  <si>
    <t>64120000-3</t>
  </si>
  <si>
    <t>Acuerdo marco suministro gases de laboratorio embotellados y helio liquido</t>
  </si>
  <si>
    <t>suministros</t>
  </si>
  <si>
    <t>24100000-5</t>
  </si>
  <si>
    <t>suministro gases criogéncos de laboratorio</t>
  </si>
  <si>
    <t>suministro</t>
  </si>
  <si>
    <t>Servicio de vigilancia</t>
  </si>
  <si>
    <t xml:space="preserve">Servicios  </t>
  </si>
  <si>
    <t>79710000-4</t>
  </si>
  <si>
    <t>Cerraduras electrónicas</t>
  </si>
  <si>
    <t>44521120-5</t>
  </si>
  <si>
    <t>Material para las actividades de mantenimiento y conservación de los edificios de la UPV/EHU</t>
  </si>
  <si>
    <t>31680000-6</t>
  </si>
  <si>
    <t>Servicios de traducción al euskera de materiales formativos elaborados en el proyecto DigitALL</t>
  </si>
  <si>
    <t>79530000-8</t>
  </si>
  <si>
    <t>Servicio de gestión de redes sociales ZITEK</t>
  </si>
  <si>
    <t>Servicio de cocina-comedor Miguel Unamuno</t>
  </si>
  <si>
    <t>55322000-3</t>
  </si>
  <si>
    <t>Renting equipos multifunción</t>
  </si>
  <si>
    <t>30120000-6</t>
  </si>
  <si>
    <t>Acuerdo marco equipamiento microinformática</t>
  </si>
  <si>
    <t>30213000-5; 30213100-6</t>
  </si>
  <si>
    <t>Acuerdo marco para el suministro e instalación de equipamiento de telefonía para la red de comunicaciones telefónicas de la UPV/EHU</t>
  </si>
  <si>
    <t xml:space="preserve">Suministro </t>
  </si>
  <si>
    <t>48218000-9 y 32429000-6</t>
  </si>
  <si>
    <t>Acuerdo marco para la definición, mecanización y publicación de indicadores</t>
  </si>
  <si>
    <t>72212460-1</t>
  </si>
  <si>
    <t>Consultoría/ acompañamiento desarrollos contenerizados con despliegue en infraestructura CI/CD</t>
  </si>
  <si>
    <t>72266000-7</t>
  </si>
  <si>
    <t>Contratación de servicios de soporte para Gestión de identidades (OIM)</t>
  </si>
  <si>
    <t>50324100-3</t>
  </si>
  <si>
    <t>Mantenimiento licencia Matlab</t>
  </si>
  <si>
    <t xml:space="preserve">48460000-0 </t>
  </si>
  <si>
    <t>Suscripción AutoCAD 3 años (continuación del 73/21)</t>
  </si>
  <si>
    <t>48218000-9</t>
  </si>
  <si>
    <t>Suscripción ORACLE Campus (DB Oracle)</t>
  </si>
  <si>
    <t>48612000-1</t>
  </si>
  <si>
    <t>Suministro de Licencias OIAM (Gestión de Identidades)</t>
  </si>
  <si>
    <t xml:space="preserve">Suministro de fungibles para las impresoras (DATACARD) de impresión de tarjetas </t>
  </si>
  <si>
    <t>Mantenimiento Aplicación UXXI-EC</t>
  </si>
  <si>
    <t>72267000-4</t>
  </si>
  <si>
    <t>Mantenimiento Aplicación UNTIS</t>
  </si>
  <si>
    <t xml:space="preserve">Mantenimiento de la aplicación Meta4 ( aunque el contrato finaliza en febrero de 25 licitaremos en la segunda mitad del 24) </t>
  </si>
  <si>
    <t>Mantenimiento ARTUS</t>
  </si>
  <si>
    <t>Servicios de soporte y mantenimiento de la aplicación  EHUTB</t>
  </si>
  <si>
    <t>72267100-0</t>
  </si>
  <si>
    <t>Red Corporativa</t>
  </si>
  <si>
    <t xml:space="preserve">32424000-1    </t>
  </si>
  <si>
    <t>Licencias y servicios de mantenimiento para el backup (pendiente propuesta)</t>
  </si>
  <si>
    <t>48710000-8</t>
  </si>
  <si>
    <t>Servicio de mantenimiento de la herramienta IPAM Efficient IP</t>
  </si>
  <si>
    <t xml:space="preserve">48200000-0    </t>
  </si>
  <si>
    <t>Soporte 24x7 (fuera del horario laboral) de sistemas</t>
  </si>
  <si>
    <t xml:space="preserve">72253200-5   </t>
  </si>
  <si>
    <t>Mantenimiento de las licencias de software antivirusTrendmicro</t>
  </si>
  <si>
    <t>Servicio</t>
  </si>
  <si>
    <t xml:space="preserve">48760000-3    </t>
  </si>
  <si>
    <t>Sistema almacenamiento de datos (renting)</t>
  </si>
  <si>
    <t xml:space="preserve">72317000-0  </t>
  </si>
  <si>
    <t>Suscripción licencias Jira Cloud</t>
  </si>
  <si>
    <t>48330000-0</t>
  </si>
  <si>
    <t>Servicios ampliación Gestión de la Demanda en Jira</t>
  </si>
  <si>
    <t>72000000-5</t>
  </si>
  <si>
    <t>Mantenimiento Licencia Ivanti</t>
  </si>
  <si>
    <t>48421000-5</t>
  </si>
  <si>
    <t>Ampliación Licencias M365</t>
  </si>
  <si>
    <t>48300000-1</t>
  </si>
  <si>
    <t>Acuerdo Marco para suministro de SAIs</t>
  </si>
  <si>
    <t>31154000 y 50711000</t>
  </si>
  <si>
    <t>Es21</t>
  </si>
  <si>
    <t xml:space="preserve">MySQL EE </t>
  </si>
  <si>
    <t xml:space="preserve">48610000-7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</si>
</sst>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sz val="11"/>
      <name val="EHUSans"/>
      <family val="3"/>
      <charset val="255"/>
    </font>
    <font>
      <sz val="11"/>
      <color rgb="FF000000"/>
      <name val="Calibri"/>
      <family val="2"/>
      <scheme val="minor"/>
    </font>
    <font>
      <sz val="11"/>
      <color rgb="FF000000"/>
      <name val="EHUSans"/>
      <family val="3"/>
      <charset val="255"/>
    </font>
    <font>
      <sz val="11"/>
      <color theme="1"/>
      <name val="EHUSans"/>
    </font>
    <font>
      <sz val="10"/>
      <color theme="1"/>
      <name val="EHUSans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3" fillId="0" borderId="11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0" borderId="16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vertical="center" wrapText="1"/>
    </xf>
    <xf numFmtId="17" fontId="5" fillId="0" borderId="1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7" fillId="0" borderId="9" xfId="0" applyFont="1" applyBorder="1" applyAlignment="1">
      <alignment wrapText="1"/>
    </xf>
    <xf numFmtId="3" fontId="7" fillId="0" borderId="10" xfId="0" applyNumberFormat="1" applyFont="1" applyBorder="1" applyAlignment="1">
      <alignment horizontal="center" vertical="center" wrapText="1"/>
    </xf>
    <xf numFmtId="8" fontId="7" fillId="0" borderId="1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3" fontId="5" fillId="0" borderId="2" xfId="1" applyNumberFormat="1" applyFont="1" applyFill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17" fontId="5" fillId="0" borderId="11" xfId="0" applyNumberFormat="1" applyFont="1" applyBorder="1" applyAlignment="1">
      <alignment horizontal="center" vertical="center" wrapText="1"/>
    </xf>
    <xf numFmtId="0" fontId="9" fillId="0" borderId="0" xfId="0" applyFont="1"/>
    <xf numFmtId="0" fontId="6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64" fontId="3" fillId="0" borderId="11" xfId="0" applyNumberFormat="1" applyFont="1" applyBorder="1" applyAlignment="1">
      <alignment horizontal="center" vertical="center" wrapText="1"/>
    </xf>
    <xf numFmtId="17" fontId="5" fillId="0" borderId="16" xfId="0" applyNumberFormat="1" applyFont="1" applyBorder="1" applyAlignment="1">
      <alignment horizontal="center" vertical="center" wrapText="1"/>
    </xf>
    <xf numFmtId="17" fontId="5" fillId="0" borderId="1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7" fontId="5" fillId="0" borderId="17" xfId="0" applyNumberFormat="1" applyFont="1" applyBorder="1" applyAlignment="1">
      <alignment horizontal="center" vertical="center" wrapText="1"/>
    </xf>
    <xf numFmtId="164" fontId="3" fillId="0" borderId="11" xfId="0" quotePrefix="1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8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3" fontId="3" fillId="0" borderId="11" xfId="0" quotePrefix="1" applyNumberFormat="1" applyFont="1" applyBorder="1" applyAlignment="1">
      <alignment horizontal="center" vertical="center" wrapText="1"/>
    </xf>
    <xf numFmtId="0" fontId="6" fillId="0" borderId="7" xfId="0" applyFont="1" applyBorder="1"/>
    <xf numFmtId="17" fontId="5" fillId="0" borderId="2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FF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citaciones.es/branch/movimiento-de-tierras-y-derrib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Normal="100" workbookViewId="0">
      <pane ySplit="1" topLeftCell="A26" activePane="bottomLeft" state="frozen"/>
      <selection pane="bottomLeft" activeCell="F33" sqref="F33"/>
    </sheetView>
  </sheetViews>
  <sheetFormatPr baseColWidth="10" defaultColWidth="24.42578125" defaultRowHeight="15" customHeight="1"/>
  <cols>
    <col min="1" max="1" width="10.28515625" style="11" customWidth="1"/>
    <col min="2" max="2" width="48.7109375" style="84" customWidth="1"/>
    <col min="3" max="3" width="14.42578125" style="11" customWidth="1"/>
    <col min="4" max="5" width="16.5703125" style="11" customWidth="1"/>
    <col min="6" max="6" width="21.5703125" style="44" customWidth="1"/>
    <col min="7" max="8" width="16.5703125" style="76" customWidth="1"/>
    <col min="9" max="9" width="16.5703125" style="44" customWidth="1"/>
    <col min="10" max="10" width="13.7109375" style="85" customWidth="1"/>
    <col min="11" max="11" width="23.5703125" style="86" customWidth="1"/>
    <col min="12" max="12" width="12.5703125" style="11" customWidth="1"/>
    <col min="13" max="13" width="24.42578125" style="11"/>
    <col min="14" max="14" width="20" style="11" customWidth="1"/>
    <col min="15" max="16384" width="24.42578125" style="11"/>
  </cols>
  <sheetData>
    <row r="1" spans="1:14" ht="97.5" customHeight="1">
      <c r="A1" s="6"/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9" t="s">
        <v>5</v>
      </c>
      <c r="H1" s="9" t="s">
        <v>6</v>
      </c>
      <c r="I1" s="8" t="s">
        <v>7</v>
      </c>
      <c r="J1" s="10" t="s">
        <v>8</v>
      </c>
      <c r="K1" s="7" t="s">
        <v>9</v>
      </c>
      <c r="L1" s="7" t="s">
        <v>10</v>
      </c>
      <c r="M1" s="7" t="s">
        <v>11</v>
      </c>
      <c r="N1" s="7" t="s">
        <v>12</v>
      </c>
    </row>
    <row r="2" spans="1:14" ht="50.25" customHeight="1">
      <c r="A2" s="12">
        <v>1</v>
      </c>
      <c r="B2" s="13" t="s">
        <v>13</v>
      </c>
      <c r="C2" s="14" t="s">
        <v>14</v>
      </c>
      <c r="D2" s="14" t="s">
        <v>15</v>
      </c>
      <c r="E2" s="14">
        <v>24</v>
      </c>
      <c r="F2" s="15">
        <v>35500</v>
      </c>
      <c r="G2" s="16">
        <v>3</v>
      </c>
      <c r="H2" s="16">
        <v>12</v>
      </c>
      <c r="I2" s="15">
        <v>53328</v>
      </c>
      <c r="J2" s="17">
        <v>0.1</v>
      </c>
      <c r="K2" s="18">
        <v>92435</v>
      </c>
      <c r="L2" s="14" t="s">
        <v>16</v>
      </c>
      <c r="M2" s="19">
        <v>45292</v>
      </c>
      <c r="N2" s="20" t="s">
        <v>17</v>
      </c>
    </row>
    <row r="3" spans="1:14" ht="30" customHeight="1" thickBot="1">
      <c r="A3" s="21">
        <v>2</v>
      </c>
      <c r="B3" s="22" t="s">
        <v>18</v>
      </c>
      <c r="C3" s="20" t="s">
        <v>19</v>
      </c>
      <c r="D3" s="20" t="s">
        <v>20</v>
      </c>
      <c r="E3" s="20">
        <v>12</v>
      </c>
      <c r="F3" s="23" t="s">
        <v>21</v>
      </c>
      <c r="G3" s="24">
        <v>2</v>
      </c>
      <c r="H3" s="24">
        <v>12</v>
      </c>
      <c r="I3" s="23" t="s">
        <v>21</v>
      </c>
      <c r="J3" s="25" t="s">
        <v>21</v>
      </c>
      <c r="K3" s="26">
        <v>300000</v>
      </c>
      <c r="L3" s="20" t="s">
        <v>16</v>
      </c>
      <c r="M3" s="19">
        <v>45292</v>
      </c>
      <c r="N3" s="20" t="s">
        <v>17</v>
      </c>
    </row>
    <row r="4" spans="1:14" ht="40.5" customHeight="1">
      <c r="A4" s="12">
        <v>3</v>
      </c>
      <c r="B4" s="22" t="s">
        <v>22</v>
      </c>
      <c r="C4" s="20" t="s">
        <v>19</v>
      </c>
      <c r="D4" s="20" t="s">
        <v>23</v>
      </c>
      <c r="E4" s="20">
        <v>24</v>
      </c>
      <c r="F4" s="23" t="s">
        <v>21</v>
      </c>
      <c r="G4" s="24">
        <v>2</v>
      </c>
      <c r="H4" s="24">
        <v>12</v>
      </c>
      <c r="I4" s="23" t="s">
        <v>21</v>
      </c>
      <c r="J4" s="25" t="s">
        <v>21</v>
      </c>
      <c r="K4" s="26">
        <v>789200</v>
      </c>
      <c r="L4" s="20" t="s">
        <v>16</v>
      </c>
      <c r="M4" s="27">
        <v>45352</v>
      </c>
      <c r="N4" s="20" t="s">
        <v>17</v>
      </c>
    </row>
    <row r="5" spans="1:14" ht="34.5" customHeight="1" thickBot="1">
      <c r="A5" s="21">
        <v>4</v>
      </c>
      <c r="B5" s="22" t="s">
        <v>24</v>
      </c>
      <c r="C5" s="20" t="s">
        <v>14</v>
      </c>
      <c r="D5" s="20" t="s">
        <v>25</v>
      </c>
      <c r="E5" s="20">
        <v>24</v>
      </c>
      <c r="F5" s="23">
        <v>33000</v>
      </c>
      <c r="G5" s="20">
        <v>2</v>
      </c>
      <c r="H5" s="20">
        <v>12</v>
      </c>
      <c r="I5" s="23">
        <v>33000</v>
      </c>
      <c r="J5" s="25">
        <v>0.2</v>
      </c>
      <c r="K5" s="26">
        <v>72600</v>
      </c>
      <c r="L5" s="20" t="s">
        <v>16</v>
      </c>
      <c r="M5" s="19">
        <v>45566</v>
      </c>
      <c r="N5" s="20" t="s">
        <v>17</v>
      </c>
    </row>
    <row r="6" spans="1:14" ht="32.25" customHeight="1">
      <c r="A6" s="12">
        <v>5</v>
      </c>
      <c r="B6" s="22" t="s">
        <v>26</v>
      </c>
      <c r="C6" s="20" t="s">
        <v>14</v>
      </c>
      <c r="D6" s="20" t="s">
        <v>27</v>
      </c>
      <c r="E6" s="20">
        <v>24</v>
      </c>
      <c r="F6" s="23">
        <v>78500</v>
      </c>
      <c r="G6" s="20">
        <v>2</v>
      </c>
      <c r="H6" s="20">
        <v>12</v>
      </c>
      <c r="I6" s="23">
        <v>90000</v>
      </c>
      <c r="J6" s="25">
        <v>0.2</v>
      </c>
      <c r="K6" s="26">
        <v>184200</v>
      </c>
      <c r="L6" s="20" t="s">
        <v>16</v>
      </c>
      <c r="M6" s="19">
        <v>45566</v>
      </c>
      <c r="N6" s="20" t="s">
        <v>17</v>
      </c>
    </row>
    <row r="7" spans="1:14" ht="30.75" customHeight="1" thickBot="1">
      <c r="A7" s="21">
        <v>6</v>
      </c>
      <c r="B7" s="22" t="s">
        <v>28</v>
      </c>
      <c r="C7" s="28" t="s">
        <v>29</v>
      </c>
      <c r="D7" s="20" t="s">
        <v>30</v>
      </c>
      <c r="E7" s="20">
        <v>24</v>
      </c>
      <c r="F7" s="23">
        <v>50000</v>
      </c>
      <c r="G7" s="20">
        <v>2</v>
      </c>
      <c r="H7" s="20">
        <v>12</v>
      </c>
      <c r="I7" s="23">
        <v>50000</v>
      </c>
      <c r="J7" s="25">
        <v>0.1</v>
      </c>
      <c r="K7" s="26">
        <f t="shared" ref="K7:K13" si="0">F7+I7+(F7*J7)</f>
        <v>105000</v>
      </c>
      <c r="L7" s="20" t="s">
        <v>16</v>
      </c>
      <c r="M7" s="19">
        <v>45566</v>
      </c>
      <c r="N7" s="20" t="s">
        <v>17</v>
      </c>
    </row>
    <row r="8" spans="1:14" ht="28.5" customHeight="1">
      <c r="A8" s="12">
        <v>7</v>
      </c>
      <c r="B8" s="22" t="s">
        <v>31</v>
      </c>
      <c r="C8" s="20" t="s">
        <v>29</v>
      </c>
      <c r="D8" s="20" t="s">
        <v>32</v>
      </c>
      <c r="E8" s="20">
        <v>6</v>
      </c>
      <c r="F8" s="23">
        <v>80000</v>
      </c>
      <c r="G8" s="20">
        <v>0</v>
      </c>
      <c r="H8" s="20">
        <v>0</v>
      </c>
      <c r="I8" s="23">
        <v>0</v>
      </c>
      <c r="J8" s="25">
        <v>0</v>
      </c>
      <c r="K8" s="26">
        <f t="shared" si="0"/>
        <v>80000</v>
      </c>
      <c r="L8" s="20" t="s">
        <v>16</v>
      </c>
      <c r="M8" s="19">
        <v>45323</v>
      </c>
      <c r="N8" s="20" t="s">
        <v>17</v>
      </c>
    </row>
    <row r="9" spans="1:14" ht="30" customHeight="1">
      <c r="A9" s="21">
        <v>8</v>
      </c>
      <c r="B9" s="22" t="s">
        <v>33</v>
      </c>
      <c r="C9" s="20" t="s">
        <v>34</v>
      </c>
      <c r="D9" s="20" t="s">
        <v>35</v>
      </c>
      <c r="E9" s="20">
        <v>6</v>
      </c>
      <c r="F9" s="23">
        <v>318000</v>
      </c>
      <c r="G9" s="24" t="s">
        <v>21</v>
      </c>
      <c r="H9" s="24" t="s">
        <v>21</v>
      </c>
      <c r="I9" s="23">
        <v>0</v>
      </c>
      <c r="J9" s="25">
        <v>0</v>
      </c>
      <c r="K9" s="26">
        <f t="shared" si="0"/>
        <v>318000</v>
      </c>
      <c r="L9" s="20" t="s">
        <v>16</v>
      </c>
      <c r="M9" s="19">
        <v>45323</v>
      </c>
      <c r="N9" s="20" t="s">
        <v>17</v>
      </c>
    </row>
    <row r="10" spans="1:14" ht="27" customHeight="1">
      <c r="A10" s="12">
        <v>9</v>
      </c>
      <c r="B10" s="22" t="s">
        <v>36</v>
      </c>
      <c r="C10" s="20" t="s">
        <v>34</v>
      </c>
      <c r="D10" s="28" t="s">
        <v>37</v>
      </c>
      <c r="E10" s="20">
        <v>7</v>
      </c>
      <c r="F10" s="23">
        <v>790000</v>
      </c>
      <c r="G10" s="24" t="s">
        <v>21</v>
      </c>
      <c r="H10" s="24" t="s">
        <v>21</v>
      </c>
      <c r="I10" s="23">
        <v>0</v>
      </c>
      <c r="J10" s="25">
        <v>0</v>
      </c>
      <c r="K10" s="26">
        <f t="shared" si="0"/>
        <v>790000</v>
      </c>
      <c r="L10" s="20" t="s">
        <v>16</v>
      </c>
      <c r="M10" s="19">
        <v>45352</v>
      </c>
      <c r="N10" s="20" t="s">
        <v>17</v>
      </c>
    </row>
    <row r="11" spans="1:14" ht="32.25" customHeight="1" thickBot="1">
      <c r="A11" s="21">
        <v>10</v>
      </c>
      <c r="B11" s="22" t="s">
        <v>38</v>
      </c>
      <c r="C11" s="20" t="s">
        <v>34</v>
      </c>
      <c r="D11" s="28" t="s">
        <v>39</v>
      </c>
      <c r="E11" s="28">
        <v>6</v>
      </c>
      <c r="F11" s="23">
        <v>550000</v>
      </c>
      <c r="G11" s="24" t="s">
        <v>21</v>
      </c>
      <c r="H11" s="24" t="s">
        <v>21</v>
      </c>
      <c r="I11" s="23">
        <v>0</v>
      </c>
      <c r="J11" s="25">
        <v>0</v>
      </c>
      <c r="K11" s="26">
        <f t="shared" si="0"/>
        <v>550000</v>
      </c>
      <c r="L11" s="20" t="s">
        <v>16</v>
      </c>
      <c r="M11" s="19">
        <v>45352</v>
      </c>
      <c r="N11" s="20" t="s">
        <v>17</v>
      </c>
    </row>
    <row r="12" spans="1:14" ht="35.25" customHeight="1">
      <c r="A12" s="12">
        <v>11</v>
      </c>
      <c r="B12" s="22" t="s">
        <v>40</v>
      </c>
      <c r="C12" s="20" t="s">
        <v>34</v>
      </c>
      <c r="D12" s="28" t="s">
        <v>41</v>
      </c>
      <c r="E12" s="20">
        <v>6</v>
      </c>
      <c r="F12" s="23">
        <v>185000</v>
      </c>
      <c r="G12" s="24" t="s">
        <v>21</v>
      </c>
      <c r="H12" s="24" t="s">
        <v>21</v>
      </c>
      <c r="I12" s="23">
        <v>0</v>
      </c>
      <c r="J12" s="25">
        <v>0</v>
      </c>
      <c r="K12" s="26">
        <f t="shared" si="0"/>
        <v>185000</v>
      </c>
      <c r="L12" s="20" t="s">
        <v>16</v>
      </c>
      <c r="M12" s="19">
        <v>45352</v>
      </c>
      <c r="N12" s="20" t="s">
        <v>17</v>
      </c>
    </row>
    <row r="13" spans="1:14" ht="27" customHeight="1" thickBot="1">
      <c r="A13" s="21">
        <v>12</v>
      </c>
      <c r="B13" s="22" t="s">
        <v>42</v>
      </c>
      <c r="C13" s="20" t="s">
        <v>34</v>
      </c>
      <c r="D13" s="28" t="s">
        <v>39</v>
      </c>
      <c r="E13" s="20">
        <v>6</v>
      </c>
      <c r="F13" s="23">
        <v>160000</v>
      </c>
      <c r="G13" s="24" t="s">
        <v>21</v>
      </c>
      <c r="H13" s="24" t="s">
        <v>21</v>
      </c>
      <c r="I13" s="23">
        <v>0</v>
      </c>
      <c r="J13" s="25">
        <v>0</v>
      </c>
      <c r="K13" s="26">
        <f t="shared" si="0"/>
        <v>160000</v>
      </c>
      <c r="L13" s="20" t="s">
        <v>16</v>
      </c>
      <c r="M13" s="19">
        <v>45352</v>
      </c>
      <c r="N13" s="20" t="s">
        <v>17</v>
      </c>
    </row>
    <row r="14" spans="1:14" ht="48" customHeight="1">
      <c r="A14" s="12">
        <v>13</v>
      </c>
      <c r="B14" s="29" t="s">
        <v>43</v>
      </c>
      <c r="C14" s="20" t="s">
        <v>34</v>
      </c>
      <c r="D14" s="20" t="s">
        <v>44</v>
      </c>
      <c r="E14" s="20">
        <v>480</v>
      </c>
      <c r="F14" s="23">
        <v>0</v>
      </c>
      <c r="G14" s="24" t="s">
        <v>21</v>
      </c>
      <c r="H14" s="24" t="s">
        <v>21</v>
      </c>
      <c r="I14" s="23">
        <v>0</v>
      </c>
      <c r="J14" s="25">
        <v>0</v>
      </c>
      <c r="K14" s="26">
        <v>72600000</v>
      </c>
      <c r="L14" s="20" t="s">
        <v>45</v>
      </c>
      <c r="M14" s="19">
        <v>45597</v>
      </c>
      <c r="N14" s="20" t="s">
        <v>17</v>
      </c>
    </row>
    <row r="15" spans="1:14" ht="29.25" thickBot="1">
      <c r="A15" s="21">
        <v>14</v>
      </c>
      <c r="B15" s="29" t="s">
        <v>46</v>
      </c>
      <c r="C15" s="20" t="s">
        <v>14</v>
      </c>
      <c r="D15" s="20" t="s">
        <v>47</v>
      </c>
      <c r="E15" s="20">
        <v>48</v>
      </c>
      <c r="F15" s="23">
        <v>0</v>
      </c>
      <c r="G15" s="24">
        <v>1</v>
      </c>
      <c r="H15" s="24">
        <v>12</v>
      </c>
      <c r="I15" s="23">
        <v>0</v>
      </c>
      <c r="J15" s="25">
        <v>0</v>
      </c>
      <c r="K15" s="26">
        <v>760747.5</v>
      </c>
      <c r="L15" s="20" t="s">
        <v>45</v>
      </c>
      <c r="M15" s="19">
        <v>45352</v>
      </c>
      <c r="N15" s="20" t="s">
        <v>17</v>
      </c>
    </row>
    <row r="16" spans="1:14" ht="28.5">
      <c r="A16" s="12">
        <v>15</v>
      </c>
      <c r="B16" s="29" t="s">
        <v>48</v>
      </c>
      <c r="C16" s="20" t="s">
        <v>14</v>
      </c>
      <c r="D16" s="20" t="s">
        <v>47</v>
      </c>
      <c r="E16" s="20">
        <v>48</v>
      </c>
      <c r="F16" s="23">
        <v>0</v>
      </c>
      <c r="G16" s="24">
        <v>1</v>
      </c>
      <c r="H16" s="24">
        <v>12</v>
      </c>
      <c r="I16" s="23">
        <v>0</v>
      </c>
      <c r="J16" s="25">
        <v>0</v>
      </c>
      <c r="K16" s="26">
        <v>340765</v>
      </c>
      <c r="L16" s="20" t="s">
        <v>45</v>
      </c>
      <c r="M16" s="19">
        <v>45566</v>
      </c>
      <c r="N16" s="20" t="s">
        <v>17</v>
      </c>
    </row>
    <row r="17" spans="1:14" ht="29.25" thickBot="1">
      <c r="A17" s="21">
        <v>16</v>
      </c>
      <c r="B17" s="29" t="s">
        <v>49</v>
      </c>
      <c r="C17" s="20" t="s">
        <v>14</v>
      </c>
      <c r="D17" s="20" t="s">
        <v>50</v>
      </c>
      <c r="E17" s="20">
        <v>24</v>
      </c>
      <c r="F17" s="23">
        <v>0</v>
      </c>
      <c r="G17" s="24">
        <v>3</v>
      </c>
      <c r="H17" s="24">
        <v>12</v>
      </c>
      <c r="I17" s="23">
        <v>0</v>
      </c>
      <c r="J17" s="25">
        <v>0</v>
      </c>
      <c r="K17" s="26">
        <v>1010793.6</v>
      </c>
      <c r="L17" s="20" t="s">
        <v>45</v>
      </c>
      <c r="M17" s="19">
        <v>45292</v>
      </c>
      <c r="N17" s="20" t="s">
        <v>17</v>
      </c>
    </row>
    <row r="18" spans="1:14" ht="42" customHeight="1">
      <c r="A18" s="12">
        <v>17</v>
      </c>
      <c r="B18" s="29" t="s">
        <v>51</v>
      </c>
      <c r="C18" s="20" t="s">
        <v>14</v>
      </c>
      <c r="D18" s="20" t="s">
        <v>50</v>
      </c>
      <c r="E18" s="20">
        <v>24</v>
      </c>
      <c r="F18" s="23">
        <v>0</v>
      </c>
      <c r="G18" s="24">
        <v>3</v>
      </c>
      <c r="H18" s="24">
        <v>12</v>
      </c>
      <c r="I18" s="23">
        <v>0</v>
      </c>
      <c r="J18" s="25">
        <v>0</v>
      </c>
      <c r="K18" s="26">
        <v>220679</v>
      </c>
      <c r="L18" s="20" t="s">
        <v>45</v>
      </c>
      <c r="M18" s="19">
        <v>45474</v>
      </c>
      <c r="N18" s="20" t="s">
        <v>17</v>
      </c>
    </row>
    <row r="19" spans="1:14" ht="43.5" thickBot="1">
      <c r="A19" s="21">
        <v>18</v>
      </c>
      <c r="B19" s="22" t="s">
        <v>52</v>
      </c>
      <c r="C19" s="20" t="s">
        <v>14</v>
      </c>
      <c r="D19" s="20" t="s">
        <v>53</v>
      </c>
      <c r="E19" s="20">
        <v>24</v>
      </c>
      <c r="F19" s="23">
        <v>36400</v>
      </c>
      <c r="G19" s="24">
        <v>2</v>
      </c>
      <c r="H19" s="24">
        <v>12</v>
      </c>
      <c r="I19" s="23">
        <v>36400</v>
      </c>
      <c r="J19" s="25">
        <v>0</v>
      </c>
      <c r="K19" s="26">
        <v>72800</v>
      </c>
      <c r="L19" s="20" t="s">
        <v>45</v>
      </c>
      <c r="M19" s="19">
        <v>45536</v>
      </c>
      <c r="N19" s="20" t="s">
        <v>17</v>
      </c>
    </row>
    <row r="20" spans="1:14" ht="28.5">
      <c r="A20" s="12">
        <v>19</v>
      </c>
      <c r="B20" s="22" t="s">
        <v>54</v>
      </c>
      <c r="C20" s="20" t="s">
        <v>34</v>
      </c>
      <c r="D20" s="20" t="s">
        <v>44</v>
      </c>
      <c r="E20" s="20" t="s">
        <v>55</v>
      </c>
      <c r="F20" s="23">
        <v>504132</v>
      </c>
      <c r="G20" s="24" t="s">
        <v>21</v>
      </c>
      <c r="H20" s="24" t="s">
        <v>21</v>
      </c>
      <c r="I20" s="23">
        <v>0</v>
      </c>
      <c r="J20" s="25">
        <v>0</v>
      </c>
      <c r="K20" s="26">
        <f>F20+I20+(F20*J20)</f>
        <v>504132</v>
      </c>
      <c r="L20" s="20" t="s">
        <v>45</v>
      </c>
      <c r="M20" s="19">
        <v>45444</v>
      </c>
      <c r="N20" s="20" t="s">
        <v>17</v>
      </c>
    </row>
    <row r="21" spans="1:14" ht="29.25" thickBot="1">
      <c r="A21" s="21">
        <v>20</v>
      </c>
      <c r="B21" s="22" t="s">
        <v>56</v>
      </c>
      <c r="C21" s="20" t="s">
        <v>14</v>
      </c>
      <c r="D21" s="20" t="s">
        <v>57</v>
      </c>
      <c r="E21" s="20" t="s">
        <v>58</v>
      </c>
      <c r="F21" s="23">
        <v>82645</v>
      </c>
      <c r="G21" s="24" t="s">
        <v>21</v>
      </c>
      <c r="H21" s="24" t="s">
        <v>21</v>
      </c>
      <c r="I21" s="23">
        <v>0</v>
      </c>
      <c r="J21" s="25">
        <v>0</v>
      </c>
      <c r="K21" s="26">
        <f>F21+I21+(F21*J21)</f>
        <v>82645</v>
      </c>
      <c r="L21" s="20" t="s">
        <v>45</v>
      </c>
      <c r="M21" s="19">
        <v>45566</v>
      </c>
      <c r="N21" s="20" t="s">
        <v>17</v>
      </c>
    </row>
    <row r="22" spans="1:14" ht="32.25" customHeight="1" thickBot="1">
      <c r="A22" s="12">
        <v>21</v>
      </c>
      <c r="B22" s="30" t="s">
        <v>59</v>
      </c>
      <c r="C22" s="20" t="s">
        <v>14</v>
      </c>
      <c r="D22" s="31" t="s">
        <v>60</v>
      </c>
      <c r="E22" s="32">
        <v>34</v>
      </c>
      <c r="F22" s="23">
        <v>155000</v>
      </c>
      <c r="G22" s="24" t="s">
        <v>21</v>
      </c>
      <c r="H22" s="23" t="s">
        <v>21</v>
      </c>
      <c r="I22" s="23">
        <v>0</v>
      </c>
      <c r="J22" s="25">
        <v>0</v>
      </c>
      <c r="K22" s="26">
        <f>F22+I22+(F22*J22)</f>
        <v>155000</v>
      </c>
      <c r="L22" s="31" t="s">
        <v>61</v>
      </c>
      <c r="M22" s="19">
        <v>45292</v>
      </c>
      <c r="N22" s="20" t="s">
        <v>17</v>
      </c>
    </row>
    <row r="23" spans="1:14" ht="28.5">
      <c r="A23" s="12">
        <v>22</v>
      </c>
      <c r="B23" s="22" t="s">
        <v>62</v>
      </c>
      <c r="C23" s="20" t="s">
        <v>14</v>
      </c>
      <c r="D23" s="33" t="s">
        <v>63</v>
      </c>
      <c r="E23" s="32">
        <v>24</v>
      </c>
      <c r="F23" s="23">
        <v>70000</v>
      </c>
      <c r="G23" s="32">
        <v>2</v>
      </c>
      <c r="H23" s="32">
        <v>12</v>
      </c>
      <c r="I23" s="23">
        <v>70000</v>
      </c>
      <c r="J23" s="25">
        <v>0</v>
      </c>
      <c r="K23" s="26">
        <v>140000</v>
      </c>
      <c r="L23" s="33" t="s">
        <v>61</v>
      </c>
      <c r="M23" s="19">
        <v>45323</v>
      </c>
      <c r="N23" s="20" t="s">
        <v>17</v>
      </c>
    </row>
    <row r="24" spans="1:14" ht="45" customHeight="1" thickBot="1">
      <c r="A24" s="21">
        <v>23</v>
      </c>
      <c r="B24" s="30" t="s">
        <v>64</v>
      </c>
      <c r="C24" s="20" t="s">
        <v>14</v>
      </c>
      <c r="D24" s="20" t="s">
        <v>65</v>
      </c>
      <c r="E24" s="34">
        <v>24</v>
      </c>
      <c r="F24" s="23">
        <v>400000</v>
      </c>
      <c r="G24" s="24">
        <v>3</v>
      </c>
      <c r="H24" s="24">
        <v>12</v>
      </c>
      <c r="I24" s="23">
        <v>400000</v>
      </c>
      <c r="J24" s="25">
        <v>0.2</v>
      </c>
      <c r="K24" s="26">
        <v>800000</v>
      </c>
      <c r="L24" s="33" t="s">
        <v>61</v>
      </c>
      <c r="M24" s="19">
        <v>45323</v>
      </c>
      <c r="N24" s="20" t="s">
        <v>17</v>
      </c>
    </row>
    <row r="25" spans="1:14" ht="14.25">
      <c r="A25" s="12">
        <v>24</v>
      </c>
      <c r="B25" s="22" t="s">
        <v>66</v>
      </c>
      <c r="C25" s="20" t="s">
        <v>14</v>
      </c>
      <c r="D25" s="20" t="s">
        <v>67</v>
      </c>
      <c r="E25" s="34">
        <v>12</v>
      </c>
      <c r="F25" s="23">
        <v>30000</v>
      </c>
      <c r="G25" s="35" t="s">
        <v>21</v>
      </c>
      <c r="H25" s="35" t="s">
        <v>21</v>
      </c>
      <c r="I25" s="23">
        <v>0</v>
      </c>
      <c r="J25" s="25">
        <v>0</v>
      </c>
      <c r="K25" s="26">
        <v>30000</v>
      </c>
      <c r="L25" s="33" t="s">
        <v>61</v>
      </c>
      <c r="M25" s="19">
        <v>45323</v>
      </c>
      <c r="N25" s="20" t="s">
        <v>17</v>
      </c>
    </row>
    <row r="26" spans="1:14" ht="43.5" thickBot="1">
      <c r="A26" s="21">
        <v>25</v>
      </c>
      <c r="B26" s="22" t="s">
        <v>68</v>
      </c>
      <c r="C26" s="20" t="s">
        <v>14</v>
      </c>
      <c r="D26" s="20" t="s">
        <v>69</v>
      </c>
      <c r="E26" s="20">
        <v>24</v>
      </c>
      <c r="F26" s="23">
        <v>50400</v>
      </c>
      <c r="G26" s="23">
        <v>2</v>
      </c>
      <c r="H26" s="23">
        <v>12</v>
      </c>
      <c r="I26" s="23">
        <v>50400</v>
      </c>
      <c r="J26" s="25">
        <v>0</v>
      </c>
      <c r="K26" s="26">
        <v>100800</v>
      </c>
      <c r="L26" s="33" t="s">
        <v>61</v>
      </c>
      <c r="M26" s="19">
        <v>45323</v>
      </c>
      <c r="N26" s="20" t="s">
        <v>17</v>
      </c>
    </row>
    <row r="27" spans="1:14" ht="14.25">
      <c r="A27" s="12">
        <v>26</v>
      </c>
      <c r="B27" s="22" t="s">
        <v>70</v>
      </c>
      <c r="C27" s="20" t="s">
        <v>34</v>
      </c>
      <c r="D27" s="20" t="s">
        <v>71</v>
      </c>
      <c r="E27" s="20">
        <v>8</v>
      </c>
      <c r="F27" s="23">
        <v>450000</v>
      </c>
      <c r="G27" s="35" t="s">
        <v>21</v>
      </c>
      <c r="H27" s="35" t="s">
        <v>21</v>
      </c>
      <c r="I27" s="23">
        <v>0</v>
      </c>
      <c r="J27" s="25">
        <v>0.2</v>
      </c>
      <c r="K27" s="26">
        <v>540000</v>
      </c>
      <c r="L27" s="33" t="s">
        <v>61</v>
      </c>
      <c r="M27" s="19">
        <v>45323</v>
      </c>
      <c r="N27" s="20" t="s">
        <v>17</v>
      </c>
    </row>
    <row r="28" spans="1:14" thickBot="1">
      <c r="A28" s="21">
        <v>27</v>
      </c>
      <c r="B28" s="22" t="s">
        <v>72</v>
      </c>
      <c r="C28" s="20" t="s">
        <v>34</v>
      </c>
      <c r="D28" s="20" t="s">
        <v>71</v>
      </c>
      <c r="E28" s="20">
        <v>6</v>
      </c>
      <c r="F28" s="23">
        <v>250000</v>
      </c>
      <c r="G28" s="35" t="s">
        <v>21</v>
      </c>
      <c r="H28" s="35" t="s">
        <v>21</v>
      </c>
      <c r="I28" s="23">
        <v>0</v>
      </c>
      <c r="J28" s="25">
        <v>0.2</v>
      </c>
      <c r="K28" s="26">
        <v>300000</v>
      </c>
      <c r="L28" s="33" t="s">
        <v>61</v>
      </c>
      <c r="M28" s="19">
        <v>45323</v>
      </c>
      <c r="N28" s="20" t="s">
        <v>17</v>
      </c>
    </row>
    <row r="29" spans="1:14" ht="14.25">
      <c r="A29" s="12">
        <v>28</v>
      </c>
      <c r="B29" s="22" t="s">
        <v>73</v>
      </c>
      <c r="C29" s="20" t="s">
        <v>34</v>
      </c>
      <c r="D29" s="20" t="s">
        <v>74</v>
      </c>
      <c r="E29" s="20">
        <v>6</v>
      </c>
      <c r="F29" s="23">
        <v>250000</v>
      </c>
      <c r="G29" s="35" t="s">
        <v>21</v>
      </c>
      <c r="H29" s="35" t="s">
        <v>21</v>
      </c>
      <c r="I29" s="23">
        <v>0</v>
      </c>
      <c r="J29" s="25">
        <v>0.2</v>
      </c>
      <c r="K29" s="26">
        <v>300000</v>
      </c>
      <c r="L29" s="33" t="s">
        <v>61</v>
      </c>
      <c r="M29" s="19">
        <v>45323</v>
      </c>
      <c r="N29" s="20" t="s">
        <v>17</v>
      </c>
    </row>
    <row r="30" spans="1:14" ht="29.25" thickBot="1">
      <c r="A30" s="21">
        <v>29</v>
      </c>
      <c r="B30" s="22" t="s">
        <v>75</v>
      </c>
      <c r="C30" s="20" t="s">
        <v>29</v>
      </c>
      <c r="D30" s="20" t="s">
        <v>76</v>
      </c>
      <c r="E30" s="20">
        <v>24</v>
      </c>
      <c r="F30" s="23">
        <v>140000</v>
      </c>
      <c r="G30" s="24">
        <v>3</v>
      </c>
      <c r="H30" s="24">
        <v>12</v>
      </c>
      <c r="I30" s="23">
        <v>140000</v>
      </c>
      <c r="J30" s="25">
        <v>0</v>
      </c>
      <c r="K30" s="26">
        <v>280000</v>
      </c>
      <c r="L30" s="33" t="s">
        <v>61</v>
      </c>
      <c r="M30" s="19">
        <v>45413</v>
      </c>
      <c r="N30" s="20" t="s">
        <v>17</v>
      </c>
    </row>
    <row r="31" spans="1:14" ht="14.25">
      <c r="A31" s="12">
        <v>30</v>
      </c>
      <c r="B31" s="22" t="s">
        <v>77</v>
      </c>
      <c r="C31" s="20" t="s">
        <v>14</v>
      </c>
      <c r="D31" s="20" t="s">
        <v>78</v>
      </c>
      <c r="E31" s="20">
        <v>24</v>
      </c>
      <c r="F31" s="23">
        <v>120000</v>
      </c>
      <c r="G31" s="24">
        <v>2</v>
      </c>
      <c r="H31" s="24">
        <v>12</v>
      </c>
      <c r="I31" s="23">
        <v>120000</v>
      </c>
      <c r="J31" s="25">
        <v>0.15</v>
      </c>
      <c r="K31" s="26">
        <v>258000</v>
      </c>
      <c r="L31" s="33" t="s">
        <v>61</v>
      </c>
      <c r="M31" s="19">
        <v>45413</v>
      </c>
      <c r="N31" s="20" t="s">
        <v>17</v>
      </c>
    </row>
    <row r="32" spans="1:14" thickBot="1">
      <c r="A32" s="21">
        <v>31</v>
      </c>
      <c r="B32" s="22" t="s">
        <v>79</v>
      </c>
      <c r="C32" s="20" t="s">
        <v>19</v>
      </c>
      <c r="D32" s="20" t="s">
        <v>80</v>
      </c>
      <c r="E32" s="20">
        <v>36</v>
      </c>
      <c r="F32" s="23">
        <v>0</v>
      </c>
      <c r="G32" s="24">
        <v>1</v>
      </c>
      <c r="H32" s="24">
        <v>24</v>
      </c>
      <c r="I32" s="23">
        <v>0</v>
      </c>
      <c r="J32" s="20">
        <v>0</v>
      </c>
      <c r="K32" s="26">
        <v>2000000</v>
      </c>
      <c r="L32" s="33" t="s">
        <v>61</v>
      </c>
      <c r="M32" s="19">
        <v>45413</v>
      </c>
      <c r="N32" s="20" t="s">
        <v>17</v>
      </c>
    </row>
    <row r="33" spans="1:14" ht="28.5">
      <c r="A33" s="12">
        <v>32</v>
      </c>
      <c r="B33" s="22" t="s">
        <v>81</v>
      </c>
      <c r="C33" s="20" t="s">
        <v>34</v>
      </c>
      <c r="D33" s="20" t="s">
        <v>74</v>
      </c>
      <c r="E33" s="20">
        <v>24</v>
      </c>
      <c r="F33" s="23">
        <v>100000</v>
      </c>
      <c r="G33" s="24" t="s">
        <v>21</v>
      </c>
      <c r="H33" s="24" t="s">
        <v>21</v>
      </c>
      <c r="I33" s="23">
        <v>0</v>
      </c>
      <c r="J33" s="20">
        <v>0.2</v>
      </c>
      <c r="K33" s="26">
        <v>120000</v>
      </c>
      <c r="L33" s="33" t="s">
        <v>61</v>
      </c>
      <c r="M33" s="19">
        <v>45413</v>
      </c>
      <c r="N33" s="20" t="s">
        <v>17</v>
      </c>
    </row>
    <row r="34" spans="1:14" ht="29.25" customHeight="1" thickBot="1">
      <c r="A34" s="21">
        <v>33</v>
      </c>
      <c r="B34" s="22" t="s">
        <v>82</v>
      </c>
      <c r="C34" s="20" t="s">
        <v>34</v>
      </c>
      <c r="D34" s="20" t="s">
        <v>71</v>
      </c>
      <c r="E34" s="20">
        <v>12</v>
      </c>
      <c r="F34" s="23">
        <v>500000</v>
      </c>
      <c r="G34" s="24" t="s">
        <v>21</v>
      </c>
      <c r="H34" s="24" t="s">
        <v>21</v>
      </c>
      <c r="I34" s="23">
        <v>0</v>
      </c>
      <c r="J34" s="20">
        <v>0.2</v>
      </c>
      <c r="K34" s="26">
        <v>600000</v>
      </c>
      <c r="L34" s="33" t="s">
        <v>61</v>
      </c>
      <c r="M34" s="19">
        <v>45444</v>
      </c>
      <c r="N34" s="20" t="s">
        <v>17</v>
      </c>
    </row>
    <row r="35" spans="1:14" ht="109.5" customHeight="1">
      <c r="A35" s="12">
        <v>34</v>
      </c>
      <c r="B35" s="22" t="s">
        <v>83</v>
      </c>
      <c r="C35" s="20" t="s">
        <v>19</v>
      </c>
      <c r="D35" s="20" t="s">
        <v>84</v>
      </c>
      <c r="E35" s="20">
        <v>120</v>
      </c>
      <c r="F35" s="23">
        <v>1000000</v>
      </c>
      <c r="G35" s="23">
        <v>2</v>
      </c>
      <c r="H35" s="23">
        <v>24</v>
      </c>
      <c r="I35" s="23">
        <v>1500000</v>
      </c>
      <c r="J35" s="20">
        <v>0</v>
      </c>
      <c r="K35" s="26">
        <v>2500000</v>
      </c>
      <c r="L35" s="33" t="s">
        <v>61</v>
      </c>
      <c r="M35" s="19">
        <v>45536</v>
      </c>
      <c r="N35" s="20" t="s">
        <v>17</v>
      </c>
    </row>
    <row r="36" spans="1:14" ht="72" thickBot="1">
      <c r="A36" s="21">
        <v>35</v>
      </c>
      <c r="B36" s="22" t="s">
        <v>85</v>
      </c>
      <c r="C36" s="20" t="s">
        <v>14</v>
      </c>
      <c r="D36" s="20" t="s">
        <v>69</v>
      </c>
      <c r="E36" s="20">
        <v>24</v>
      </c>
      <c r="F36" s="23">
        <v>60000</v>
      </c>
      <c r="G36" s="23">
        <v>2</v>
      </c>
      <c r="H36" s="23">
        <v>24</v>
      </c>
      <c r="I36" s="23">
        <v>60000</v>
      </c>
      <c r="J36" s="20">
        <v>0</v>
      </c>
      <c r="K36" s="26">
        <v>120000</v>
      </c>
      <c r="L36" s="33" t="s">
        <v>61</v>
      </c>
      <c r="M36" s="19">
        <v>45474</v>
      </c>
      <c r="N36" s="20" t="s">
        <v>17</v>
      </c>
    </row>
    <row r="37" spans="1:14" ht="28.5">
      <c r="A37" s="12">
        <v>36</v>
      </c>
      <c r="B37" s="22" t="s">
        <v>86</v>
      </c>
      <c r="C37" s="20" t="s">
        <v>34</v>
      </c>
      <c r="D37" s="20" t="s">
        <v>87</v>
      </c>
      <c r="E37" s="20">
        <v>12</v>
      </c>
      <c r="F37" s="23">
        <v>1100000</v>
      </c>
      <c r="G37" s="24" t="s">
        <v>21</v>
      </c>
      <c r="H37" s="24" t="s">
        <v>21</v>
      </c>
      <c r="I37" s="23">
        <v>0</v>
      </c>
      <c r="J37" s="20">
        <v>0.2</v>
      </c>
      <c r="K37" s="26">
        <v>1320000</v>
      </c>
      <c r="L37" s="33" t="s">
        <v>61</v>
      </c>
      <c r="M37" s="19">
        <v>45474</v>
      </c>
      <c r="N37" s="20" t="s">
        <v>17</v>
      </c>
    </row>
    <row r="38" spans="1:14" ht="86.25" thickBot="1">
      <c r="A38" s="21">
        <v>37</v>
      </c>
      <c r="B38" s="22" t="s">
        <v>88</v>
      </c>
      <c r="C38" s="20" t="s">
        <v>14</v>
      </c>
      <c r="D38" s="20" t="s">
        <v>89</v>
      </c>
      <c r="E38" s="20">
        <v>24</v>
      </c>
      <c r="F38" s="23">
        <v>44000</v>
      </c>
      <c r="G38" s="23">
        <v>2</v>
      </c>
      <c r="H38" s="23">
        <v>12</v>
      </c>
      <c r="I38" s="23">
        <v>44000</v>
      </c>
      <c r="J38" s="20">
        <v>0</v>
      </c>
      <c r="K38" s="26">
        <v>88000</v>
      </c>
      <c r="L38" s="33" t="s">
        <v>61</v>
      </c>
      <c r="M38" s="19">
        <v>45566</v>
      </c>
      <c r="N38" s="20" t="s">
        <v>17</v>
      </c>
    </row>
    <row r="39" spans="1:14" ht="45.75" customHeight="1">
      <c r="A39" s="12">
        <v>38</v>
      </c>
      <c r="B39" s="36" t="s">
        <v>90</v>
      </c>
      <c r="C39" s="20" t="s">
        <v>14</v>
      </c>
      <c r="D39" s="20" t="s">
        <v>91</v>
      </c>
      <c r="E39" s="20">
        <v>24</v>
      </c>
      <c r="F39" s="23">
        <v>75000</v>
      </c>
      <c r="G39" s="23">
        <v>3</v>
      </c>
      <c r="H39" s="23">
        <v>12</v>
      </c>
      <c r="I39" s="23">
        <v>75000</v>
      </c>
      <c r="J39" s="20">
        <v>0</v>
      </c>
      <c r="K39" s="26">
        <v>150000</v>
      </c>
      <c r="L39" s="33" t="s">
        <v>61</v>
      </c>
      <c r="M39" s="19">
        <v>45566</v>
      </c>
      <c r="N39" s="20" t="s">
        <v>17</v>
      </c>
    </row>
    <row r="40" spans="1:14" ht="27.75" customHeight="1" thickBot="1">
      <c r="A40" s="21">
        <v>39</v>
      </c>
      <c r="B40" s="37" t="s">
        <v>92</v>
      </c>
      <c r="C40" s="20" t="s">
        <v>34</v>
      </c>
      <c r="D40" s="20" t="s">
        <v>93</v>
      </c>
      <c r="E40" s="34">
        <v>6</v>
      </c>
      <c r="F40" s="23">
        <v>2000000</v>
      </c>
      <c r="G40" s="38" t="s">
        <v>21</v>
      </c>
      <c r="H40" s="38" t="s">
        <v>21</v>
      </c>
      <c r="I40" s="23">
        <v>0</v>
      </c>
      <c r="J40" s="20">
        <v>0</v>
      </c>
      <c r="K40" s="26">
        <v>2000000</v>
      </c>
      <c r="L40" s="33" t="s">
        <v>61</v>
      </c>
      <c r="M40" s="19">
        <v>45627</v>
      </c>
      <c r="N40" s="20" t="s">
        <v>17</v>
      </c>
    </row>
    <row r="41" spans="1:14" ht="14.25">
      <c r="A41" s="12">
        <v>40</v>
      </c>
      <c r="B41" s="37" t="s">
        <v>94</v>
      </c>
      <c r="C41" s="20" t="s">
        <v>34</v>
      </c>
      <c r="D41" s="20" t="s">
        <v>74</v>
      </c>
      <c r="E41" s="20">
        <v>12</v>
      </c>
      <c r="F41" s="23">
        <v>1000000</v>
      </c>
      <c r="G41" s="39" t="s">
        <v>21</v>
      </c>
      <c r="H41" s="39" t="s">
        <v>21</v>
      </c>
      <c r="I41" s="23">
        <v>0</v>
      </c>
      <c r="J41" s="20">
        <v>0</v>
      </c>
      <c r="K41" s="26">
        <v>1000000</v>
      </c>
      <c r="L41" s="33" t="s">
        <v>61</v>
      </c>
      <c r="M41" s="19">
        <v>45627</v>
      </c>
      <c r="N41" s="20" t="s">
        <v>17</v>
      </c>
    </row>
    <row r="42" spans="1:14" thickBot="1">
      <c r="A42" s="21">
        <v>41</v>
      </c>
      <c r="B42" s="30" t="s">
        <v>95</v>
      </c>
      <c r="C42" s="20" t="s">
        <v>29</v>
      </c>
      <c r="D42" s="20">
        <v>39160000</v>
      </c>
      <c r="E42" s="20">
        <v>24</v>
      </c>
      <c r="F42" s="23">
        <v>0</v>
      </c>
      <c r="G42" s="39" t="s">
        <v>21</v>
      </c>
      <c r="H42" s="39" t="s">
        <v>21</v>
      </c>
      <c r="I42" s="23">
        <v>0</v>
      </c>
      <c r="J42" s="20">
        <v>0</v>
      </c>
      <c r="K42" s="26">
        <v>100000</v>
      </c>
      <c r="L42" s="20" t="s">
        <v>96</v>
      </c>
      <c r="M42" s="19">
        <v>45352</v>
      </c>
      <c r="N42" s="20" t="s">
        <v>17</v>
      </c>
    </row>
    <row r="43" spans="1:14" ht="76.5" customHeight="1" thickBot="1">
      <c r="A43" s="12">
        <v>42</v>
      </c>
      <c r="B43" s="22" t="s">
        <v>97</v>
      </c>
      <c r="C43" s="20" t="s">
        <v>29</v>
      </c>
      <c r="D43" s="20" t="s">
        <v>98</v>
      </c>
      <c r="E43" s="20">
        <v>24</v>
      </c>
      <c r="F43" s="20">
        <v>415000</v>
      </c>
      <c r="G43" s="20">
        <v>3</v>
      </c>
      <c r="H43" s="20">
        <v>12</v>
      </c>
      <c r="I43" s="23">
        <v>415000</v>
      </c>
      <c r="J43" s="20">
        <v>0</v>
      </c>
      <c r="K43" s="26">
        <v>830000</v>
      </c>
      <c r="L43" s="20" t="s">
        <v>96</v>
      </c>
      <c r="M43" s="19">
        <v>45352</v>
      </c>
      <c r="N43" s="20" t="s">
        <v>17</v>
      </c>
    </row>
    <row r="44" spans="1:14" ht="14.25">
      <c r="A44" s="12">
        <v>43</v>
      </c>
      <c r="B44" s="22" t="s">
        <v>99</v>
      </c>
      <c r="C44" s="20" t="s">
        <v>14</v>
      </c>
      <c r="D44" s="20" t="s">
        <v>100</v>
      </c>
      <c r="E44" s="20">
        <v>12</v>
      </c>
      <c r="F44" s="23">
        <v>7052653.1900000004</v>
      </c>
      <c r="G44" s="40">
        <v>1</v>
      </c>
      <c r="H44" s="40">
        <v>12</v>
      </c>
      <c r="I44" s="23">
        <f>F44</f>
        <v>7052653.1900000004</v>
      </c>
      <c r="J44" s="25">
        <v>0.2</v>
      </c>
      <c r="K44" s="26">
        <f>F44+I44+(F44*J44)</f>
        <v>15515837.018000001</v>
      </c>
      <c r="L44" s="20" t="s">
        <v>96</v>
      </c>
      <c r="M44" s="19">
        <v>45323</v>
      </c>
      <c r="N44" s="20" t="s">
        <v>17</v>
      </c>
    </row>
    <row r="45" spans="1:14" thickBot="1">
      <c r="A45" s="21">
        <v>44</v>
      </c>
      <c r="B45" s="22" t="s">
        <v>101</v>
      </c>
      <c r="C45" s="20" t="s">
        <v>14</v>
      </c>
      <c r="D45" s="20" t="s">
        <v>102</v>
      </c>
      <c r="E45" s="20">
        <v>24</v>
      </c>
      <c r="F45" s="41">
        <v>29000</v>
      </c>
      <c r="G45" s="40">
        <v>2</v>
      </c>
      <c r="H45" s="40">
        <v>12</v>
      </c>
      <c r="I45" s="23">
        <f>(F45/E45)*G45*H45</f>
        <v>29000</v>
      </c>
      <c r="J45" s="25">
        <v>0</v>
      </c>
      <c r="K45" s="26">
        <f>F45+I45+(F45*J45)</f>
        <v>58000</v>
      </c>
      <c r="L45" s="20" t="s">
        <v>96</v>
      </c>
      <c r="M45" s="19">
        <v>45536</v>
      </c>
      <c r="N45" s="20" t="s">
        <v>17</v>
      </c>
    </row>
    <row r="46" spans="1:14" ht="14.25">
      <c r="A46" s="12">
        <v>45</v>
      </c>
      <c r="B46" s="22" t="s">
        <v>103</v>
      </c>
      <c r="C46" s="20" t="s">
        <v>29</v>
      </c>
      <c r="D46" s="42" t="s">
        <v>104</v>
      </c>
      <c r="E46" s="20">
        <v>4</v>
      </c>
      <c r="F46" s="23">
        <v>63200</v>
      </c>
      <c r="G46" s="24">
        <v>0</v>
      </c>
      <c r="H46" s="24">
        <v>0</v>
      </c>
      <c r="I46" s="23">
        <v>0</v>
      </c>
      <c r="J46" s="25">
        <v>0</v>
      </c>
      <c r="K46" s="26">
        <f>F46+I46+(F46*J46)</f>
        <v>63200</v>
      </c>
      <c r="L46" s="20" t="s">
        <v>61</v>
      </c>
      <c r="M46" s="19">
        <v>45352</v>
      </c>
      <c r="N46" s="20" t="s">
        <v>17</v>
      </c>
    </row>
    <row r="47" spans="1:14" ht="42.75" customHeight="1" thickBot="1">
      <c r="A47" s="21">
        <v>46</v>
      </c>
      <c r="B47" s="22" t="s">
        <v>105</v>
      </c>
      <c r="C47" s="20" t="s">
        <v>29</v>
      </c>
      <c r="D47" s="20" t="s">
        <v>106</v>
      </c>
      <c r="E47" s="20">
        <v>8</v>
      </c>
      <c r="F47" s="23">
        <v>240000</v>
      </c>
      <c r="G47" s="24">
        <v>0</v>
      </c>
      <c r="H47" s="24">
        <v>0</v>
      </c>
      <c r="I47" s="23">
        <v>0</v>
      </c>
      <c r="J47" s="25">
        <v>0.1</v>
      </c>
      <c r="K47" s="26">
        <f>F47+I47+(F47*J47)</f>
        <v>264000</v>
      </c>
      <c r="L47" s="20" t="s">
        <v>61</v>
      </c>
      <c r="M47" s="19">
        <v>45536</v>
      </c>
      <c r="N47" s="20" t="s">
        <v>17</v>
      </c>
    </row>
    <row r="48" spans="1:14" ht="28.5">
      <c r="A48" s="12">
        <v>47</v>
      </c>
      <c r="B48" s="30" t="s">
        <v>107</v>
      </c>
      <c r="C48" s="43" t="s">
        <v>19</v>
      </c>
      <c r="D48" s="43">
        <v>51110000</v>
      </c>
      <c r="E48" s="20">
        <v>120</v>
      </c>
      <c r="G48" s="24"/>
      <c r="H48" s="24"/>
      <c r="I48" s="23">
        <v>0</v>
      </c>
      <c r="J48" s="25">
        <v>0</v>
      </c>
      <c r="K48" s="26">
        <v>2000000</v>
      </c>
      <c r="L48" s="20" t="s">
        <v>96</v>
      </c>
      <c r="M48" s="19">
        <v>45566</v>
      </c>
      <c r="N48" s="20" t="s">
        <v>17</v>
      </c>
    </row>
    <row r="49" spans="1:38" ht="36.75" customHeight="1" thickBot="1">
      <c r="A49" s="21">
        <v>48</v>
      </c>
      <c r="B49" s="22" t="s">
        <v>108</v>
      </c>
      <c r="C49" s="20" t="s">
        <v>34</v>
      </c>
      <c r="D49" s="20" t="s">
        <v>109</v>
      </c>
      <c r="E49" s="20">
        <v>4</v>
      </c>
      <c r="F49" s="23">
        <v>400000</v>
      </c>
      <c r="G49" s="24">
        <v>0</v>
      </c>
      <c r="H49" s="24">
        <v>0</v>
      </c>
      <c r="I49" s="23">
        <v>0</v>
      </c>
      <c r="J49" s="25">
        <v>0.1</v>
      </c>
      <c r="K49" s="26">
        <f t="shared" ref="K49:K65" si="1">F49+I49+(F49*J49)</f>
        <v>440000</v>
      </c>
      <c r="L49" s="20" t="s">
        <v>96</v>
      </c>
      <c r="M49" s="19">
        <v>45352</v>
      </c>
      <c r="N49" s="20" t="s">
        <v>17</v>
      </c>
    </row>
    <row r="50" spans="1:38" ht="42.75" customHeight="1" thickBot="1">
      <c r="A50" s="12">
        <v>49</v>
      </c>
      <c r="B50" s="22" t="s">
        <v>110</v>
      </c>
      <c r="C50" s="20" t="s">
        <v>29</v>
      </c>
      <c r="D50" s="20" t="s">
        <v>111</v>
      </c>
      <c r="E50" s="20">
        <v>8</v>
      </c>
      <c r="F50" s="23">
        <v>200000</v>
      </c>
      <c r="G50" s="24">
        <v>0</v>
      </c>
      <c r="H50" s="24">
        <v>0</v>
      </c>
      <c r="I50" s="23">
        <v>0</v>
      </c>
      <c r="J50" s="25">
        <v>0.1</v>
      </c>
      <c r="K50" s="26">
        <f t="shared" si="1"/>
        <v>220000</v>
      </c>
      <c r="L50" s="20" t="s">
        <v>61</v>
      </c>
      <c r="M50" s="19">
        <v>45323</v>
      </c>
      <c r="N50" s="20" t="s">
        <v>17</v>
      </c>
    </row>
    <row r="51" spans="1:38" ht="48" customHeight="1">
      <c r="A51" s="12">
        <v>50</v>
      </c>
      <c r="B51" s="22" t="s">
        <v>112</v>
      </c>
      <c r="C51" s="20" t="s">
        <v>29</v>
      </c>
      <c r="D51" s="20" t="s">
        <v>111</v>
      </c>
      <c r="E51" s="20">
        <v>8</v>
      </c>
      <c r="F51" s="23">
        <v>200000</v>
      </c>
      <c r="G51" s="24">
        <v>0</v>
      </c>
      <c r="H51" s="24">
        <v>0</v>
      </c>
      <c r="I51" s="23">
        <v>0</v>
      </c>
      <c r="J51" s="25">
        <v>0.1</v>
      </c>
      <c r="K51" s="26">
        <f t="shared" si="1"/>
        <v>220000</v>
      </c>
      <c r="L51" s="20" t="s">
        <v>96</v>
      </c>
      <c r="M51" s="19">
        <v>45566</v>
      </c>
      <c r="N51" s="20" t="s">
        <v>17</v>
      </c>
    </row>
    <row r="52" spans="1:38" thickBot="1">
      <c r="A52" s="21">
        <v>51</v>
      </c>
      <c r="B52" s="45" t="s">
        <v>113</v>
      </c>
      <c r="C52" s="20" t="s">
        <v>29</v>
      </c>
      <c r="D52" s="20" t="s">
        <v>114</v>
      </c>
      <c r="E52" s="20">
        <v>12</v>
      </c>
      <c r="F52" s="23">
        <v>100000</v>
      </c>
      <c r="G52" s="46">
        <v>2</v>
      </c>
      <c r="H52" s="46">
        <v>12</v>
      </c>
      <c r="I52" s="23">
        <v>200000</v>
      </c>
      <c r="J52" s="25">
        <v>0.2</v>
      </c>
      <c r="K52" s="26">
        <f t="shared" si="1"/>
        <v>320000</v>
      </c>
      <c r="L52" s="28" t="s">
        <v>96</v>
      </c>
      <c r="M52" s="47">
        <v>45323</v>
      </c>
      <c r="N52" s="20" t="s">
        <v>17</v>
      </c>
    </row>
    <row r="53" spans="1:38" ht="14.25">
      <c r="A53" s="12">
        <v>52</v>
      </c>
      <c r="B53" s="45" t="s">
        <v>115</v>
      </c>
      <c r="C53" s="20" t="s">
        <v>29</v>
      </c>
      <c r="D53" s="20" t="s">
        <v>116</v>
      </c>
      <c r="E53" s="20">
        <v>12</v>
      </c>
      <c r="F53" s="23">
        <v>90909.09</v>
      </c>
      <c r="G53" s="46">
        <v>0</v>
      </c>
      <c r="H53" s="46">
        <v>0</v>
      </c>
      <c r="I53" s="23">
        <v>0</v>
      </c>
      <c r="J53" s="25">
        <v>0.2</v>
      </c>
      <c r="K53" s="26">
        <f t="shared" si="1"/>
        <v>109090.908</v>
      </c>
      <c r="L53" s="28" t="s">
        <v>96</v>
      </c>
      <c r="M53" s="47">
        <v>45323</v>
      </c>
      <c r="N53" s="20" t="s">
        <v>17</v>
      </c>
    </row>
    <row r="54" spans="1:38" thickBot="1">
      <c r="A54" s="21">
        <v>53</v>
      </c>
      <c r="B54" s="45" t="s">
        <v>117</v>
      </c>
      <c r="C54" s="20" t="s">
        <v>29</v>
      </c>
      <c r="D54" s="20" t="s">
        <v>118</v>
      </c>
      <c r="E54" s="20">
        <v>12</v>
      </c>
      <c r="F54" s="23">
        <v>165000</v>
      </c>
      <c r="G54" s="46">
        <v>0</v>
      </c>
      <c r="H54" s="46">
        <v>0</v>
      </c>
      <c r="I54" s="23">
        <v>0</v>
      </c>
      <c r="J54" s="25">
        <v>0.2</v>
      </c>
      <c r="K54" s="26">
        <f t="shared" si="1"/>
        <v>198000</v>
      </c>
      <c r="L54" s="28" t="s">
        <v>96</v>
      </c>
      <c r="M54" s="47">
        <v>45323</v>
      </c>
      <c r="N54" s="20" t="s">
        <v>17</v>
      </c>
    </row>
    <row r="55" spans="1:38" ht="14.25">
      <c r="A55" s="12">
        <v>54</v>
      </c>
      <c r="B55" s="45" t="s">
        <v>119</v>
      </c>
      <c r="C55" s="20" t="s">
        <v>14</v>
      </c>
      <c r="D55" s="20" t="s">
        <v>120</v>
      </c>
      <c r="E55" s="20">
        <v>12</v>
      </c>
      <c r="F55" s="23">
        <v>60000</v>
      </c>
      <c r="G55" s="24">
        <v>2</v>
      </c>
      <c r="H55" s="24">
        <v>12</v>
      </c>
      <c r="I55" s="23">
        <v>120000</v>
      </c>
      <c r="J55" s="25">
        <v>0.2</v>
      </c>
      <c r="K55" s="26">
        <f t="shared" si="1"/>
        <v>192000</v>
      </c>
      <c r="L55" s="28" t="s">
        <v>96</v>
      </c>
      <c r="M55" s="47">
        <v>45383</v>
      </c>
      <c r="N55" s="20" t="s">
        <v>17</v>
      </c>
    </row>
    <row r="56" spans="1:38" ht="29.25" thickBot="1">
      <c r="A56" s="21">
        <v>55</v>
      </c>
      <c r="B56" s="48" t="s">
        <v>121</v>
      </c>
      <c r="C56" s="20" t="s">
        <v>14</v>
      </c>
      <c r="D56" s="20" t="s">
        <v>122</v>
      </c>
      <c r="E56" s="49">
        <v>12</v>
      </c>
      <c r="F56" s="50">
        <v>85000</v>
      </c>
      <c r="G56" s="51">
        <v>1</v>
      </c>
      <c r="H56" s="51">
        <v>12</v>
      </c>
      <c r="I56" s="23">
        <v>85000</v>
      </c>
      <c r="J56" s="25">
        <v>0.2</v>
      </c>
      <c r="K56" s="26">
        <f t="shared" si="1"/>
        <v>187000</v>
      </c>
      <c r="L56" s="52" t="s">
        <v>96</v>
      </c>
      <c r="M56" s="27">
        <v>45383</v>
      </c>
      <c r="N56" s="20" t="s">
        <v>17</v>
      </c>
    </row>
    <row r="57" spans="1:38" ht="28.5">
      <c r="A57" s="12">
        <v>56</v>
      </c>
      <c r="B57" s="53" t="s">
        <v>123</v>
      </c>
      <c r="C57" s="20" t="s">
        <v>14</v>
      </c>
      <c r="D57" s="20" t="s">
        <v>124</v>
      </c>
      <c r="E57" s="54">
        <v>12</v>
      </c>
      <c r="F57" s="50">
        <v>70247.929999999993</v>
      </c>
      <c r="G57" s="2">
        <v>0</v>
      </c>
      <c r="H57" s="2">
        <v>0</v>
      </c>
      <c r="I57" s="23">
        <v>0</v>
      </c>
      <c r="J57" s="25">
        <v>0.2</v>
      </c>
      <c r="K57" s="26">
        <f t="shared" si="1"/>
        <v>84297.515999999989</v>
      </c>
      <c r="L57" s="52" t="s">
        <v>96</v>
      </c>
      <c r="M57" s="55">
        <v>45323</v>
      </c>
      <c r="N57" s="20" t="s">
        <v>17</v>
      </c>
    </row>
    <row r="58" spans="1:38" ht="41.25" customHeight="1" thickBot="1">
      <c r="A58" s="21">
        <v>57</v>
      </c>
      <c r="B58" s="53" t="s">
        <v>125</v>
      </c>
      <c r="C58" s="20" t="s">
        <v>126</v>
      </c>
      <c r="D58" s="56" t="s">
        <v>127</v>
      </c>
      <c r="E58" s="57">
        <v>24</v>
      </c>
      <c r="F58" s="50">
        <v>2192000</v>
      </c>
      <c r="G58" s="58">
        <v>2</v>
      </c>
      <c r="H58" s="58">
        <v>12</v>
      </c>
      <c r="I58" s="50">
        <v>2192000</v>
      </c>
      <c r="J58" s="25">
        <v>0</v>
      </c>
      <c r="K58" s="26">
        <f t="shared" si="1"/>
        <v>4384000</v>
      </c>
      <c r="L58" s="52" t="s">
        <v>96</v>
      </c>
      <c r="M58" s="27">
        <v>45352</v>
      </c>
      <c r="N58" s="20" t="s">
        <v>17</v>
      </c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</row>
    <row r="59" spans="1:38">
      <c r="A59" s="12">
        <v>58</v>
      </c>
      <c r="B59" s="53" t="s">
        <v>128</v>
      </c>
      <c r="C59" s="20" t="s">
        <v>129</v>
      </c>
      <c r="D59" s="56" t="s">
        <v>127</v>
      </c>
      <c r="E59" s="57">
        <v>24</v>
      </c>
      <c r="F59" s="50">
        <v>906000</v>
      </c>
      <c r="G59" s="58">
        <v>2</v>
      </c>
      <c r="H59" s="58">
        <v>12</v>
      </c>
      <c r="I59" s="50">
        <v>906000</v>
      </c>
      <c r="J59" s="25">
        <v>0</v>
      </c>
      <c r="K59" s="26">
        <f t="shared" si="1"/>
        <v>1812000</v>
      </c>
      <c r="L59" s="52" t="s">
        <v>96</v>
      </c>
      <c r="M59" s="27">
        <v>45352</v>
      </c>
      <c r="N59" s="20" t="s">
        <v>17</v>
      </c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</row>
    <row r="60" spans="1:38" ht="15.75" thickBot="1">
      <c r="A60" s="21">
        <v>59</v>
      </c>
      <c r="B60" s="53" t="s">
        <v>130</v>
      </c>
      <c r="C60" s="20" t="s">
        <v>131</v>
      </c>
      <c r="D60" s="20" t="s">
        <v>132</v>
      </c>
      <c r="E60" s="54">
        <v>24</v>
      </c>
      <c r="F60" s="4">
        <v>7127941.4199999999</v>
      </c>
      <c r="G60" s="58">
        <v>2</v>
      </c>
      <c r="H60" s="58">
        <v>12</v>
      </c>
      <c r="I60" s="4">
        <v>7127941.4199999999</v>
      </c>
      <c r="J60" s="25">
        <v>0.1</v>
      </c>
      <c r="K60" s="26">
        <f t="shared" si="1"/>
        <v>14968676.982000001</v>
      </c>
      <c r="L60" s="52" t="s">
        <v>96</v>
      </c>
      <c r="M60" s="27">
        <v>45323</v>
      </c>
      <c r="N60" s="20" t="s">
        <v>17</v>
      </c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</row>
    <row r="61" spans="1:38" ht="14.25">
      <c r="A61" s="12">
        <v>60</v>
      </c>
      <c r="B61" s="53" t="s">
        <v>133</v>
      </c>
      <c r="C61" s="20" t="s">
        <v>29</v>
      </c>
      <c r="D61" s="20" t="s">
        <v>134</v>
      </c>
      <c r="E61" s="54">
        <v>24</v>
      </c>
      <c r="F61" s="4">
        <v>221200</v>
      </c>
      <c r="G61" s="58">
        <v>2</v>
      </c>
      <c r="H61" s="58">
        <v>12</v>
      </c>
      <c r="I61" s="4">
        <v>221200</v>
      </c>
      <c r="J61" s="25">
        <v>0.1</v>
      </c>
      <c r="K61" s="26">
        <f t="shared" si="1"/>
        <v>464520</v>
      </c>
      <c r="L61" s="11" t="s">
        <v>96</v>
      </c>
      <c r="M61" s="27">
        <v>45352</v>
      </c>
      <c r="N61" s="20" t="s">
        <v>17</v>
      </c>
    </row>
    <row r="62" spans="1:38" ht="30.75" customHeight="1" thickBot="1">
      <c r="A62" s="21">
        <v>61</v>
      </c>
      <c r="B62" s="53" t="s">
        <v>135</v>
      </c>
      <c r="C62" s="20" t="s">
        <v>29</v>
      </c>
      <c r="D62" s="20" t="s">
        <v>136</v>
      </c>
      <c r="E62" s="54">
        <v>12</v>
      </c>
      <c r="F62" s="61">
        <v>134057.04999999999</v>
      </c>
      <c r="G62" s="58">
        <v>0</v>
      </c>
      <c r="H62" s="58">
        <v>0</v>
      </c>
      <c r="I62" s="23">
        <v>0</v>
      </c>
      <c r="J62" s="25">
        <v>0</v>
      </c>
      <c r="K62" s="26">
        <f t="shared" si="1"/>
        <v>134057.04999999999</v>
      </c>
      <c r="L62" s="52"/>
      <c r="M62" s="62">
        <v>45413</v>
      </c>
      <c r="N62" s="20" t="s">
        <v>17</v>
      </c>
    </row>
    <row r="63" spans="1:38" ht="42.75">
      <c r="A63" s="12">
        <v>62</v>
      </c>
      <c r="B63" s="53" t="s">
        <v>137</v>
      </c>
      <c r="C63" s="20" t="s">
        <v>14</v>
      </c>
      <c r="D63" s="20" t="s">
        <v>138</v>
      </c>
      <c r="E63" s="54">
        <v>3</v>
      </c>
      <c r="F63" s="50">
        <v>99500</v>
      </c>
      <c r="G63" s="58">
        <v>0</v>
      </c>
      <c r="H63" s="58">
        <v>0</v>
      </c>
      <c r="I63" s="23">
        <v>0</v>
      </c>
      <c r="J63" s="25">
        <v>0.2</v>
      </c>
      <c r="K63" s="26">
        <f t="shared" si="1"/>
        <v>119400</v>
      </c>
      <c r="L63" s="11" t="s">
        <v>96</v>
      </c>
      <c r="M63" s="63">
        <v>45413</v>
      </c>
      <c r="N63" s="20" t="s">
        <v>17</v>
      </c>
    </row>
    <row r="64" spans="1:38" thickBot="1">
      <c r="A64" s="21">
        <v>63</v>
      </c>
      <c r="B64" s="53" t="s">
        <v>139</v>
      </c>
      <c r="C64" s="20" t="s">
        <v>14</v>
      </c>
      <c r="D64" s="20">
        <v>72413000</v>
      </c>
      <c r="E64" s="54">
        <v>24</v>
      </c>
      <c r="F64" s="50">
        <v>36200</v>
      </c>
      <c r="G64" s="58">
        <v>1</v>
      </c>
      <c r="H64" s="58">
        <v>12</v>
      </c>
      <c r="I64" s="23">
        <v>18100</v>
      </c>
      <c r="J64" s="25"/>
      <c r="K64" s="26">
        <f t="shared" si="1"/>
        <v>54300</v>
      </c>
      <c r="L64" s="11" t="s">
        <v>96</v>
      </c>
      <c r="M64" s="63">
        <v>45413</v>
      </c>
      <c r="N64" s="20" t="s">
        <v>17</v>
      </c>
    </row>
    <row r="65" spans="1:14" ht="14.25">
      <c r="A65" s="12">
        <v>64</v>
      </c>
      <c r="B65" s="64" t="s">
        <v>140</v>
      </c>
      <c r="C65" s="20" t="s">
        <v>14</v>
      </c>
      <c r="D65" s="20" t="s">
        <v>141</v>
      </c>
      <c r="E65" s="54">
        <v>24</v>
      </c>
      <c r="F65" s="50">
        <v>993790</v>
      </c>
      <c r="G65" s="58">
        <v>1</v>
      </c>
      <c r="H65" s="58">
        <v>12</v>
      </c>
      <c r="I65" s="23">
        <v>496895</v>
      </c>
      <c r="J65" s="25">
        <v>0</v>
      </c>
      <c r="K65" s="26">
        <f t="shared" si="1"/>
        <v>1490685</v>
      </c>
      <c r="L65" s="11" t="s">
        <v>96</v>
      </c>
      <c r="M65" s="63"/>
      <c r="N65" s="20" t="s">
        <v>17</v>
      </c>
    </row>
    <row r="66" spans="1:14" thickBot="1">
      <c r="A66" s="21">
        <v>65</v>
      </c>
      <c r="B66" s="65" t="s">
        <v>142</v>
      </c>
      <c r="C66" s="20" t="s">
        <v>29</v>
      </c>
      <c r="D66" s="54" t="s">
        <v>143</v>
      </c>
      <c r="E66" s="54">
        <v>48</v>
      </c>
      <c r="F66" s="4">
        <v>1385959</v>
      </c>
      <c r="G66" s="2">
        <v>1</v>
      </c>
      <c r="H66" s="2">
        <v>12</v>
      </c>
      <c r="I66" s="23">
        <v>0</v>
      </c>
      <c r="J66" s="25">
        <v>0</v>
      </c>
      <c r="K66" s="26"/>
      <c r="L66" s="66" t="s">
        <v>96</v>
      </c>
      <c r="M66" s="67">
        <v>45352</v>
      </c>
      <c r="N66" s="20" t="s">
        <v>17</v>
      </c>
    </row>
    <row r="67" spans="1:14" ht="28.5">
      <c r="A67" s="12">
        <v>66</v>
      </c>
      <c r="B67" s="65" t="s">
        <v>144</v>
      </c>
      <c r="C67" s="20" t="s">
        <v>29</v>
      </c>
      <c r="D67" s="54" t="s">
        <v>145</v>
      </c>
      <c r="E67" s="54">
        <v>24</v>
      </c>
      <c r="F67" s="68">
        <v>0</v>
      </c>
      <c r="G67" s="2">
        <v>3</v>
      </c>
      <c r="H67" s="2">
        <v>12</v>
      </c>
      <c r="I67" s="23">
        <v>0</v>
      </c>
      <c r="J67" s="25">
        <v>0</v>
      </c>
      <c r="K67" s="26">
        <f>1316494.75*5</f>
        <v>6582473.75</v>
      </c>
      <c r="L67" s="66" t="s">
        <v>96</v>
      </c>
      <c r="M67" s="67">
        <v>45444</v>
      </c>
      <c r="N67" s="20" t="s">
        <v>17</v>
      </c>
    </row>
    <row r="68" spans="1:14" ht="57.75" thickBot="1">
      <c r="A68" s="21">
        <v>67</v>
      </c>
      <c r="B68" s="65" t="s">
        <v>146</v>
      </c>
      <c r="C68" s="20" t="s">
        <v>147</v>
      </c>
      <c r="D68" s="20" t="s">
        <v>148</v>
      </c>
      <c r="E68" s="69">
        <f>2*12</f>
        <v>24</v>
      </c>
      <c r="F68" s="4">
        <v>400000</v>
      </c>
      <c r="G68" s="3">
        <v>1</v>
      </c>
      <c r="H68" s="3">
        <v>12</v>
      </c>
      <c r="I68" s="23">
        <v>200000</v>
      </c>
      <c r="J68" s="25">
        <v>0</v>
      </c>
      <c r="K68" s="26">
        <f t="shared" ref="K68:K90" si="2">F68+I68+J68*F68</f>
        <v>600000</v>
      </c>
      <c r="L68" s="70" t="s">
        <v>96</v>
      </c>
      <c r="M68" s="67">
        <v>45323</v>
      </c>
      <c r="N68" s="20" t="s">
        <v>17</v>
      </c>
    </row>
    <row r="69" spans="1:14" ht="28.5">
      <c r="A69" s="12">
        <v>68</v>
      </c>
      <c r="B69" s="71" t="s">
        <v>149</v>
      </c>
      <c r="C69" s="20" t="s">
        <v>14</v>
      </c>
      <c r="D69" s="20" t="s">
        <v>150</v>
      </c>
      <c r="E69" s="69">
        <f>3*12</f>
        <v>36</v>
      </c>
      <c r="F69" s="5">
        <v>450000</v>
      </c>
      <c r="G69" s="3">
        <v>2</v>
      </c>
      <c r="H69" s="3">
        <v>12</v>
      </c>
      <c r="I69" s="23">
        <v>300000</v>
      </c>
      <c r="J69" s="25">
        <v>0</v>
      </c>
      <c r="K69" s="26">
        <f t="shared" si="2"/>
        <v>750000</v>
      </c>
      <c r="L69" s="70" t="s">
        <v>61</v>
      </c>
      <c r="M69" s="27">
        <v>45383</v>
      </c>
      <c r="N69" s="20" t="s">
        <v>17</v>
      </c>
    </row>
    <row r="70" spans="1:14" ht="43.5" thickBot="1">
      <c r="A70" s="21">
        <v>69</v>
      </c>
      <c r="B70" s="65" t="s">
        <v>151</v>
      </c>
      <c r="C70" s="20" t="s">
        <v>14</v>
      </c>
      <c r="D70" s="20" t="s">
        <v>152</v>
      </c>
      <c r="E70" s="69">
        <v>12</v>
      </c>
      <c r="F70" s="4">
        <v>100000</v>
      </c>
      <c r="G70" s="3">
        <v>1</v>
      </c>
      <c r="H70" s="3">
        <v>12</v>
      </c>
      <c r="I70" s="23">
        <v>100000</v>
      </c>
      <c r="J70" s="25">
        <v>0</v>
      </c>
      <c r="K70" s="26">
        <f t="shared" si="2"/>
        <v>200000</v>
      </c>
      <c r="L70" s="70" t="s">
        <v>61</v>
      </c>
      <c r="M70" s="27">
        <v>45383</v>
      </c>
      <c r="N70" s="20" t="s">
        <v>17</v>
      </c>
    </row>
    <row r="71" spans="1:14" ht="29.25" thickBot="1">
      <c r="A71" s="12">
        <v>70</v>
      </c>
      <c r="B71" s="65" t="s">
        <v>153</v>
      </c>
      <c r="C71" s="20" t="s">
        <v>131</v>
      </c>
      <c r="D71" s="20" t="s">
        <v>154</v>
      </c>
      <c r="E71" s="58">
        <v>12</v>
      </c>
      <c r="F71" s="1">
        <v>24700</v>
      </c>
      <c r="G71" s="2">
        <v>1</v>
      </c>
      <c r="H71" s="2">
        <v>12</v>
      </c>
      <c r="I71" s="23">
        <v>24700</v>
      </c>
      <c r="J71" s="25">
        <v>0</v>
      </c>
      <c r="K71" s="26">
        <f t="shared" si="2"/>
        <v>49400</v>
      </c>
      <c r="L71" s="72" t="s">
        <v>96</v>
      </c>
      <c r="M71" s="67">
        <v>45352</v>
      </c>
      <c r="N71" s="20" t="s">
        <v>17</v>
      </c>
    </row>
    <row r="72" spans="1:14" ht="14.25">
      <c r="A72" s="12">
        <v>71</v>
      </c>
      <c r="B72" s="53" t="s">
        <v>155</v>
      </c>
      <c r="C72" s="20" t="s">
        <v>29</v>
      </c>
      <c r="D72" s="20" t="s">
        <v>156</v>
      </c>
      <c r="E72" s="69">
        <f>12*5</f>
        <v>60</v>
      </c>
      <c r="F72" s="73">
        <v>495927.17</v>
      </c>
      <c r="G72" s="69">
        <v>0</v>
      </c>
      <c r="H72" s="69">
        <v>0</v>
      </c>
      <c r="I72" s="23">
        <v>0</v>
      </c>
      <c r="J72" s="25">
        <v>0</v>
      </c>
      <c r="K72" s="26">
        <f t="shared" si="2"/>
        <v>495927.17</v>
      </c>
      <c r="L72" s="70" t="s">
        <v>61</v>
      </c>
      <c r="M72" s="27">
        <v>45383</v>
      </c>
      <c r="N72" s="20" t="s">
        <v>17</v>
      </c>
    </row>
    <row r="73" spans="1:14" ht="29.25" thickBot="1">
      <c r="A73" s="21">
        <v>72</v>
      </c>
      <c r="B73" s="74" t="s">
        <v>157</v>
      </c>
      <c r="C73" s="20" t="s">
        <v>29</v>
      </c>
      <c r="D73" s="20" t="s">
        <v>158</v>
      </c>
      <c r="E73" s="69">
        <f>12*3</f>
        <v>36</v>
      </c>
      <c r="F73" s="73">
        <v>50000</v>
      </c>
      <c r="G73" s="69">
        <v>0</v>
      </c>
      <c r="H73" s="69">
        <v>0</v>
      </c>
      <c r="I73" s="23">
        <v>0</v>
      </c>
      <c r="J73" s="25">
        <v>0</v>
      </c>
      <c r="K73" s="26">
        <f t="shared" si="2"/>
        <v>50000</v>
      </c>
      <c r="L73" s="70" t="s">
        <v>96</v>
      </c>
      <c r="M73" s="67">
        <v>45427</v>
      </c>
      <c r="N73" s="20" t="s">
        <v>17</v>
      </c>
    </row>
    <row r="74" spans="1:14" ht="14.25">
      <c r="A74" s="12">
        <v>73</v>
      </c>
      <c r="B74" s="53" t="s">
        <v>159</v>
      </c>
      <c r="C74" s="20" t="s">
        <v>29</v>
      </c>
      <c r="D74" s="20" t="s">
        <v>160</v>
      </c>
      <c r="E74" s="58">
        <v>24</v>
      </c>
      <c r="F74" s="61">
        <v>310569</v>
      </c>
      <c r="G74" s="58">
        <v>0</v>
      </c>
      <c r="H74" s="58">
        <v>0</v>
      </c>
      <c r="I74" s="23">
        <v>0</v>
      </c>
      <c r="J74" s="25">
        <v>0</v>
      </c>
      <c r="K74" s="26">
        <f t="shared" si="2"/>
        <v>310569</v>
      </c>
      <c r="L74" s="72" t="s">
        <v>96</v>
      </c>
      <c r="M74" s="75">
        <v>45323</v>
      </c>
      <c r="N74" s="20" t="s">
        <v>17</v>
      </c>
    </row>
    <row r="75" spans="1:14" ht="29.25" thickBot="1">
      <c r="A75" s="21">
        <v>74</v>
      </c>
      <c r="B75" s="53" t="s">
        <v>161</v>
      </c>
      <c r="C75" s="20" t="s">
        <v>29</v>
      </c>
      <c r="D75" s="20" t="s">
        <v>158</v>
      </c>
      <c r="E75" s="58">
        <v>12</v>
      </c>
      <c r="F75" s="44">
        <v>54000</v>
      </c>
      <c r="G75" s="2">
        <v>1</v>
      </c>
      <c r="H75" s="76">
        <v>12</v>
      </c>
      <c r="I75" s="23">
        <v>54000</v>
      </c>
      <c r="J75" s="25">
        <v>0</v>
      </c>
      <c r="K75" s="26">
        <f t="shared" si="2"/>
        <v>108000</v>
      </c>
      <c r="L75" s="77" t="s">
        <v>96</v>
      </c>
      <c r="M75" s="67">
        <v>45536</v>
      </c>
      <c r="N75" s="20" t="s">
        <v>17</v>
      </c>
    </row>
    <row r="76" spans="1:14" ht="28.5">
      <c r="A76" s="12">
        <v>75</v>
      </c>
      <c r="B76" s="65" t="s">
        <v>162</v>
      </c>
      <c r="C76" s="20" t="s">
        <v>147</v>
      </c>
      <c r="D76" s="20">
        <v>30100000</v>
      </c>
      <c r="E76" s="58">
        <v>12</v>
      </c>
      <c r="F76" s="61">
        <v>25000</v>
      </c>
      <c r="G76" s="69">
        <v>1</v>
      </c>
      <c r="H76" s="69">
        <v>12</v>
      </c>
      <c r="I76" s="23">
        <v>25000</v>
      </c>
      <c r="J76" s="25">
        <v>0</v>
      </c>
      <c r="K76" s="26">
        <f t="shared" si="2"/>
        <v>50000</v>
      </c>
      <c r="L76" s="70" t="s">
        <v>96</v>
      </c>
      <c r="M76" s="75">
        <v>45323</v>
      </c>
      <c r="N76" s="20" t="s">
        <v>17</v>
      </c>
    </row>
    <row r="77" spans="1:14" thickBot="1">
      <c r="A77" s="21">
        <v>76</v>
      </c>
      <c r="B77" s="53" t="s">
        <v>163</v>
      </c>
      <c r="C77" s="20" t="s">
        <v>14</v>
      </c>
      <c r="D77" s="54" t="s">
        <v>164</v>
      </c>
      <c r="E77" s="58">
        <v>12</v>
      </c>
      <c r="F77" s="78">
        <v>280000</v>
      </c>
      <c r="G77" s="58">
        <v>1</v>
      </c>
      <c r="H77" s="58">
        <v>12</v>
      </c>
      <c r="I77" s="23">
        <v>280000</v>
      </c>
      <c r="J77" s="25">
        <v>0.2</v>
      </c>
      <c r="K77" s="26">
        <f t="shared" si="2"/>
        <v>616000</v>
      </c>
      <c r="L77" s="72" t="s">
        <v>61</v>
      </c>
      <c r="M77" s="67">
        <v>45536</v>
      </c>
      <c r="N77" s="20" t="s">
        <v>17</v>
      </c>
    </row>
    <row r="78" spans="1:14" ht="14.25">
      <c r="A78" s="12">
        <v>77</v>
      </c>
      <c r="B78" s="53" t="s">
        <v>165</v>
      </c>
      <c r="C78" s="20" t="s">
        <v>14</v>
      </c>
      <c r="D78" s="54" t="s">
        <v>164</v>
      </c>
      <c r="E78" s="58">
        <v>12</v>
      </c>
      <c r="F78" s="78">
        <v>20000</v>
      </c>
      <c r="G78" s="58">
        <v>1</v>
      </c>
      <c r="H78" s="58">
        <v>12</v>
      </c>
      <c r="I78" s="23">
        <v>20000</v>
      </c>
      <c r="J78" s="25">
        <v>0</v>
      </c>
      <c r="K78" s="26">
        <f t="shared" si="2"/>
        <v>40000</v>
      </c>
      <c r="L78" s="72" t="s">
        <v>61</v>
      </c>
      <c r="M78" s="27">
        <v>45383</v>
      </c>
      <c r="N78" s="20" t="s">
        <v>17</v>
      </c>
    </row>
    <row r="79" spans="1:14" ht="43.5" thickBot="1">
      <c r="A79" s="21">
        <v>78</v>
      </c>
      <c r="B79" s="53" t="s">
        <v>166</v>
      </c>
      <c r="C79" s="20" t="s">
        <v>14</v>
      </c>
      <c r="D79" s="54" t="s">
        <v>164</v>
      </c>
      <c r="E79" s="58">
        <v>12</v>
      </c>
      <c r="F79" s="79">
        <v>190000</v>
      </c>
      <c r="G79" s="58">
        <v>1</v>
      </c>
      <c r="H79" s="58">
        <v>12</v>
      </c>
      <c r="I79" s="23">
        <v>190000</v>
      </c>
      <c r="J79" s="25">
        <v>0.2</v>
      </c>
      <c r="K79" s="26">
        <f t="shared" si="2"/>
        <v>418000</v>
      </c>
      <c r="L79" s="72" t="s">
        <v>61</v>
      </c>
      <c r="M79" s="27">
        <v>45383</v>
      </c>
      <c r="N79" s="20" t="s">
        <v>17</v>
      </c>
    </row>
    <row r="80" spans="1:14" ht="14.25">
      <c r="A80" s="12">
        <v>79</v>
      </c>
      <c r="B80" s="80" t="s">
        <v>167</v>
      </c>
      <c r="C80" s="20" t="s">
        <v>14</v>
      </c>
      <c r="D80" s="54" t="s">
        <v>164</v>
      </c>
      <c r="E80" s="69">
        <v>12</v>
      </c>
      <c r="F80" s="73">
        <v>30000</v>
      </c>
      <c r="G80" s="69">
        <v>1</v>
      </c>
      <c r="H80" s="69">
        <v>12</v>
      </c>
      <c r="I80" s="23">
        <v>30000</v>
      </c>
      <c r="J80" s="25">
        <v>0</v>
      </c>
      <c r="K80" s="26">
        <f t="shared" si="2"/>
        <v>60000</v>
      </c>
      <c r="L80" s="72" t="s">
        <v>61</v>
      </c>
      <c r="M80" s="27">
        <v>45383</v>
      </c>
      <c r="N80" s="20" t="s">
        <v>17</v>
      </c>
    </row>
    <row r="81" spans="1:19" ht="29.25" thickBot="1">
      <c r="A81" s="21">
        <v>80</v>
      </c>
      <c r="B81" s="65" t="s">
        <v>168</v>
      </c>
      <c r="C81" s="20" t="s">
        <v>14</v>
      </c>
      <c r="D81" s="54" t="s">
        <v>169</v>
      </c>
      <c r="E81" s="69">
        <v>12</v>
      </c>
      <c r="F81" s="61">
        <v>9600</v>
      </c>
      <c r="G81" s="81">
        <v>1</v>
      </c>
      <c r="H81" s="81">
        <v>12</v>
      </c>
      <c r="I81" s="23">
        <v>9600</v>
      </c>
      <c r="J81" s="25">
        <v>0</v>
      </c>
      <c r="K81" s="26">
        <f t="shared" si="2"/>
        <v>19200</v>
      </c>
      <c r="L81" s="72" t="s">
        <v>96</v>
      </c>
      <c r="M81" s="67">
        <v>45536</v>
      </c>
      <c r="N81" s="20" t="s">
        <v>17</v>
      </c>
    </row>
    <row r="82" spans="1:19">
      <c r="A82" s="12">
        <v>81</v>
      </c>
      <c r="B82" s="71" t="s">
        <v>170</v>
      </c>
      <c r="C82" s="20" t="s">
        <v>14</v>
      </c>
      <c r="D82" s="54" t="s">
        <v>171</v>
      </c>
      <c r="E82" s="58">
        <v>60</v>
      </c>
      <c r="F82" s="79">
        <v>9000000</v>
      </c>
      <c r="G82" s="58">
        <v>0</v>
      </c>
      <c r="H82" s="58">
        <v>0</v>
      </c>
      <c r="I82" s="23">
        <v>0</v>
      </c>
      <c r="J82" s="25">
        <v>0.2</v>
      </c>
      <c r="K82" s="26">
        <f t="shared" si="2"/>
        <v>10800000</v>
      </c>
      <c r="L82" s="72" t="s">
        <v>96</v>
      </c>
      <c r="M82" s="67">
        <v>45383</v>
      </c>
      <c r="N82" s="20" t="s">
        <v>17</v>
      </c>
      <c r="O82" s="60"/>
      <c r="P82" s="60"/>
      <c r="Q82" s="60"/>
    </row>
    <row r="83" spans="1:19" ht="29.25" thickBot="1">
      <c r="A83" s="21">
        <v>82</v>
      </c>
      <c r="B83" s="65" t="s">
        <v>172</v>
      </c>
      <c r="C83" s="20" t="s">
        <v>14</v>
      </c>
      <c r="D83" s="54" t="s">
        <v>173</v>
      </c>
      <c r="E83" s="58">
        <v>16</v>
      </c>
      <c r="F83" s="61">
        <v>0</v>
      </c>
      <c r="G83" s="69">
        <v>0</v>
      </c>
      <c r="H83" s="58">
        <v>0</v>
      </c>
      <c r="I83" s="23">
        <v>0</v>
      </c>
      <c r="J83" s="25">
        <v>0</v>
      </c>
      <c r="K83" s="26">
        <f t="shared" si="2"/>
        <v>0</v>
      </c>
      <c r="L83" s="72" t="s">
        <v>96</v>
      </c>
      <c r="M83" s="67">
        <v>45352</v>
      </c>
      <c r="N83" s="20" t="s">
        <v>17</v>
      </c>
      <c r="O83" s="60"/>
      <c r="P83" s="60"/>
      <c r="Q83" s="60"/>
      <c r="R83" s="60"/>
      <c r="S83" s="60"/>
    </row>
    <row r="84" spans="1:19" ht="28.5">
      <c r="A84" s="12">
        <v>83</v>
      </c>
      <c r="B84" s="65" t="s">
        <v>174</v>
      </c>
      <c r="C84" s="20" t="s">
        <v>14</v>
      </c>
      <c r="D84" s="54" t="s">
        <v>175</v>
      </c>
      <c r="E84" s="58">
        <v>60</v>
      </c>
      <c r="F84" s="61">
        <v>185000</v>
      </c>
      <c r="G84" s="69">
        <v>0</v>
      </c>
      <c r="H84" s="58">
        <v>0</v>
      </c>
      <c r="I84" s="23">
        <v>0</v>
      </c>
      <c r="J84" s="25">
        <v>0.2</v>
      </c>
      <c r="K84" s="26">
        <f t="shared" si="2"/>
        <v>222000</v>
      </c>
      <c r="L84" s="72" t="s">
        <v>96</v>
      </c>
      <c r="M84" s="67">
        <v>45352</v>
      </c>
      <c r="N84" s="20" t="s">
        <v>17</v>
      </c>
      <c r="O84" s="60"/>
      <c r="P84" s="60"/>
      <c r="Q84" s="60"/>
      <c r="R84" s="60"/>
      <c r="S84" s="60"/>
    </row>
    <row r="85" spans="1:19" ht="29.25" thickBot="1">
      <c r="A85" s="21">
        <v>84</v>
      </c>
      <c r="B85" s="71" t="s">
        <v>176</v>
      </c>
      <c r="C85" s="20" t="s">
        <v>14</v>
      </c>
      <c r="D85" s="54" t="s">
        <v>177</v>
      </c>
      <c r="E85" s="58">
        <v>24</v>
      </c>
      <c r="F85" s="61">
        <v>120000</v>
      </c>
      <c r="G85" s="69">
        <v>3</v>
      </c>
      <c r="H85" s="58">
        <v>12</v>
      </c>
      <c r="I85" s="23">
        <v>180000</v>
      </c>
      <c r="J85" s="25">
        <v>0.2</v>
      </c>
      <c r="K85" s="26">
        <f t="shared" si="2"/>
        <v>324000</v>
      </c>
      <c r="L85" s="72" t="s">
        <v>96</v>
      </c>
      <c r="M85" s="67">
        <v>45383</v>
      </c>
      <c r="N85" s="20" t="s">
        <v>17</v>
      </c>
      <c r="O85" s="60"/>
      <c r="P85" s="60"/>
      <c r="Q85" s="60"/>
      <c r="R85" s="60"/>
      <c r="S85" s="60"/>
    </row>
    <row r="86" spans="1:19" ht="28.5">
      <c r="A86" s="12">
        <v>85</v>
      </c>
      <c r="B86" s="65" t="s">
        <v>178</v>
      </c>
      <c r="C86" s="20" t="s">
        <v>179</v>
      </c>
      <c r="D86" s="54" t="s">
        <v>180</v>
      </c>
      <c r="E86" s="58">
        <v>24</v>
      </c>
      <c r="F86" s="61">
        <v>70000</v>
      </c>
      <c r="G86" s="69">
        <v>0</v>
      </c>
      <c r="H86" s="58">
        <v>0</v>
      </c>
      <c r="I86" s="23">
        <v>0</v>
      </c>
      <c r="J86" s="25">
        <v>0.2</v>
      </c>
      <c r="K86" s="26">
        <f t="shared" si="2"/>
        <v>84000</v>
      </c>
      <c r="L86" s="72" t="s">
        <v>96</v>
      </c>
      <c r="M86" s="67">
        <v>45413</v>
      </c>
      <c r="N86" s="20" t="s">
        <v>17</v>
      </c>
      <c r="O86" s="82"/>
      <c r="P86" s="82"/>
      <c r="Q86" s="82"/>
      <c r="R86" s="82"/>
      <c r="S86" s="82"/>
    </row>
    <row r="87" spans="1:19" ht="15.75" thickBot="1">
      <c r="A87" s="21">
        <v>86</v>
      </c>
      <c r="B87" s="65" t="s">
        <v>181</v>
      </c>
      <c r="C87" s="20" t="s">
        <v>179</v>
      </c>
      <c r="D87" s="54" t="s">
        <v>182</v>
      </c>
      <c r="E87" s="69">
        <v>60</v>
      </c>
      <c r="F87" s="61">
        <v>500000</v>
      </c>
      <c r="G87" s="69">
        <v>0</v>
      </c>
      <c r="H87" s="69">
        <v>0</v>
      </c>
      <c r="I87" s="23">
        <v>0</v>
      </c>
      <c r="J87" s="25">
        <v>0.2</v>
      </c>
      <c r="K87" s="26">
        <f t="shared" si="2"/>
        <v>600000</v>
      </c>
      <c r="L87" s="70" t="s">
        <v>96</v>
      </c>
      <c r="M87" s="67">
        <v>45352</v>
      </c>
      <c r="N87" s="20" t="s">
        <v>17</v>
      </c>
      <c r="O87" s="60"/>
      <c r="P87" s="60"/>
      <c r="Q87" s="60"/>
      <c r="R87" s="60"/>
      <c r="S87" s="60"/>
    </row>
    <row r="88" spans="1:19">
      <c r="A88" s="12">
        <v>87</v>
      </c>
      <c r="B88" s="65" t="s">
        <v>183</v>
      </c>
      <c r="C88" s="20" t="s">
        <v>179</v>
      </c>
      <c r="D88" s="54" t="s">
        <v>184</v>
      </c>
      <c r="E88" s="69">
        <v>24</v>
      </c>
      <c r="F88" s="61">
        <v>120000</v>
      </c>
      <c r="G88" s="69">
        <v>3</v>
      </c>
      <c r="H88" s="69">
        <v>12</v>
      </c>
      <c r="I88" s="23">
        <v>180000</v>
      </c>
      <c r="J88" s="25">
        <v>0.2</v>
      </c>
      <c r="K88" s="26">
        <f t="shared" si="2"/>
        <v>324000</v>
      </c>
      <c r="L88" s="70" t="s">
        <v>96</v>
      </c>
      <c r="M88" s="67">
        <v>45383</v>
      </c>
      <c r="N88" s="20" t="s">
        <v>17</v>
      </c>
      <c r="O88" s="60"/>
      <c r="P88" s="60"/>
      <c r="Q88" s="60"/>
      <c r="R88" s="60"/>
      <c r="S88" s="60"/>
    </row>
    <row r="89" spans="1:19" ht="29.25" thickBot="1">
      <c r="A89" s="21">
        <v>88</v>
      </c>
      <c r="B89" s="65" t="s">
        <v>185</v>
      </c>
      <c r="C89" s="54" t="s">
        <v>179</v>
      </c>
      <c r="D89" s="69" t="s">
        <v>186</v>
      </c>
      <c r="E89" s="69">
        <v>24</v>
      </c>
      <c r="F89" s="61">
        <v>60000</v>
      </c>
      <c r="G89" s="69">
        <v>1</v>
      </c>
      <c r="H89" s="69">
        <v>12</v>
      </c>
      <c r="I89" s="23">
        <v>60000</v>
      </c>
      <c r="J89" s="25">
        <v>0.2</v>
      </c>
      <c r="K89" s="26">
        <f t="shared" si="2"/>
        <v>132000</v>
      </c>
      <c r="L89" s="70" t="s">
        <v>96</v>
      </c>
      <c r="M89" s="67">
        <v>45383</v>
      </c>
      <c r="N89" s="20" t="s">
        <v>17</v>
      </c>
      <c r="O89" s="60"/>
      <c r="P89" s="60"/>
      <c r="Q89" s="60"/>
      <c r="R89" s="60"/>
      <c r="S89" s="60"/>
    </row>
    <row r="90" spans="1:19" ht="14.25">
      <c r="A90" s="12">
        <v>89</v>
      </c>
      <c r="B90" s="65" t="s">
        <v>187</v>
      </c>
      <c r="C90" s="20" t="s">
        <v>29</v>
      </c>
      <c r="D90" s="54" t="s">
        <v>188</v>
      </c>
      <c r="E90" s="58">
        <v>24</v>
      </c>
      <c r="F90" s="61">
        <v>115000</v>
      </c>
      <c r="G90" s="58">
        <v>0</v>
      </c>
      <c r="H90" s="58">
        <v>0</v>
      </c>
      <c r="I90" s="23">
        <v>0</v>
      </c>
      <c r="J90" s="25">
        <v>0</v>
      </c>
      <c r="K90" s="26">
        <f t="shared" si="2"/>
        <v>115000</v>
      </c>
      <c r="L90" s="72" t="s">
        <v>61</v>
      </c>
      <c r="M90" s="67">
        <v>45352</v>
      </c>
      <c r="N90" s="20" t="s">
        <v>17</v>
      </c>
    </row>
    <row r="91" spans="1:19" ht="15.75" thickBot="1">
      <c r="A91" s="21">
        <v>90</v>
      </c>
      <c r="B91" s="65" t="s">
        <v>189</v>
      </c>
      <c r="C91" s="20" t="s">
        <v>29</v>
      </c>
      <c r="D91" s="54" t="s">
        <v>190</v>
      </c>
      <c r="E91" s="58">
        <v>12</v>
      </c>
      <c r="F91" s="61">
        <v>79000</v>
      </c>
      <c r="G91" s="58">
        <v>0</v>
      </c>
      <c r="H91" s="58">
        <v>0</v>
      </c>
      <c r="I91" s="23">
        <v>0</v>
      </c>
      <c r="J91" s="25">
        <v>0</v>
      </c>
      <c r="K91" s="26">
        <v>0</v>
      </c>
      <c r="L91" s="72" t="s">
        <v>61</v>
      </c>
      <c r="M91" s="67">
        <v>45352</v>
      </c>
      <c r="N91" s="20" t="s">
        <v>17</v>
      </c>
      <c r="O91" s="60"/>
      <c r="P91" s="60"/>
      <c r="Q91" s="60"/>
      <c r="R91" s="60"/>
      <c r="S91" s="60"/>
    </row>
    <row r="92" spans="1:19" ht="29.25" thickBot="1">
      <c r="A92" s="12">
        <v>91</v>
      </c>
      <c r="B92" s="65" t="s">
        <v>191</v>
      </c>
      <c r="C92" s="20" t="s">
        <v>29</v>
      </c>
      <c r="D92" s="54" t="s">
        <v>192</v>
      </c>
      <c r="E92" s="58">
        <v>36</v>
      </c>
      <c r="F92" s="61">
        <f>100000*3</f>
        <v>300000</v>
      </c>
      <c r="G92" s="58">
        <v>1</v>
      </c>
      <c r="H92" s="58">
        <v>12</v>
      </c>
      <c r="I92" s="23">
        <v>100000</v>
      </c>
      <c r="J92" s="25">
        <v>0</v>
      </c>
      <c r="K92" s="26">
        <f>F92+I92</f>
        <v>400000</v>
      </c>
      <c r="L92" s="72" t="s">
        <v>193</v>
      </c>
      <c r="M92" s="67">
        <v>45383</v>
      </c>
      <c r="N92" s="20" t="s">
        <v>17</v>
      </c>
      <c r="O92" s="60"/>
      <c r="P92" s="60"/>
      <c r="Q92" s="60"/>
      <c r="R92" s="60"/>
      <c r="S92" s="60"/>
    </row>
    <row r="93" spans="1:19">
      <c r="A93" s="12">
        <v>92</v>
      </c>
      <c r="B93" s="65" t="s">
        <v>194</v>
      </c>
      <c r="C93" s="20" t="s">
        <v>179</v>
      </c>
      <c r="D93" s="54" t="s">
        <v>195</v>
      </c>
      <c r="E93" s="58">
        <v>36</v>
      </c>
      <c r="F93" s="61">
        <v>90000</v>
      </c>
      <c r="G93" s="58">
        <v>0</v>
      </c>
      <c r="H93" s="58">
        <v>0</v>
      </c>
      <c r="I93" s="23">
        <v>0</v>
      </c>
      <c r="J93" s="25">
        <v>0.2</v>
      </c>
      <c r="K93" s="26">
        <f>F93+I93</f>
        <v>90000</v>
      </c>
      <c r="L93" s="72" t="s">
        <v>96</v>
      </c>
      <c r="M93" s="83">
        <v>45292</v>
      </c>
      <c r="N93" s="20" t="s">
        <v>17</v>
      </c>
      <c r="O93" s="60"/>
      <c r="P93" s="60"/>
      <c r="Q93" s="60"/>
      <c r="R93" s="60"/>
      <c r="S93" s="60"/>
    </row>
  </sheetData>
  <sheetProtection algorithmName="SHA-512" hashValue="cIAA7Jd2mEgnaMiV5ipPifGpnoEm96SIObJFz1I3B8UMu8djvZQ77Azw1wiFpU+Asbm0OTRBI0YpSdh8nRZdiQ==" saltValue="DUdMrYe201NDPw0EYJBNiw==" spinCount="100000" sheet="1" objects="1" scenarios="1"/>
  <dataValidations count="5">
    <dataValidation type="list" allowBlank="1" showInputMessage="1" showErrorMessage="1" sqref="C1">
      <formula1>$C$24:$C$24</formula1>
    </dataValidation>
    <dataValidation type="list" allowBlank="1" showInputMessage="1" showErrorMessage="1" sqref="C14:C21 L93:L1048576 L2:L45 N2:N93 L52:L90">
      <formula1>#REF!</formula1>
    </dataValidation>
    <dataValidation type="list" allowBlank="1" showInputMessage="1" showErrorMessage="1" sqref="C42:C43 C2:C13">
      <formula1>$C$20:$C$20</formula1>
    </dataValidation>
    <dataValidation type="list" allowBlank="1" showInputMessage="1" showErrorMessage="1" sqref="C44:C45">
      <formula1>$C$22:$C$24</formula1>
    </dataValidation>
    <dataValidation type="list" allowBlank="1" showInputMessage="1" showErrorMessage="1" sqref="C52:C56">
      <formula1>$C$20:$C$21</formula1>
    </dataValidation>
  </dataValidations>
  <hyperlinks>
    <hyperlink ref="D40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16</v>
      </c>
    </row>
    <row r="3" spans="1:1">
      <c r="A3" t="s">
        <v>45</v>
      </c>
    </row>
    <row r="4" spans="1:1">
      <c r="A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Pérez Lucas</dc:creator>
  <cp:keywords/>
  <dc:description/>
  <cp:lastModifiedBy>EVA VALLE</cp:lastModifiedBy>
  <cp:revision/>
  <dcterms:created xsi:type="dcterms:W3CDTF">2023-10-16T09:04:11Z</dcterms:created>
  <dcterms:modified xsi:type="dcterms:W3CDTF">2024-02-19T12:30:02Z</dcterms:modified>
  <cp:category/>
  <cp:contentStatus/>
</cp:coreProperties>
</file>